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https://equitablebank.sharepoint.com/teams/DCC/Shared Documents/General/DCC Live documents/SEDAR/"/>
    </mc:Choice>
  </mc:AlternateContent>
  <xr:revisionPtr revIDLastSave="979" documentId="8_{B7899961-B47C-4AB4-AD6C-AF57E9B4C623}" xr6:coauthVersionLast="47" xr6:coauthVersionMax="47" xr10:uidLastSave="{9C7934C3-581B-4BD5-9FB4-7C7B02BD7112}"/>
  <bookViews>
    <workbookView xWindow="-28920" yWindow="4050" windowWidth="29040" windowHeight="15840" tabRatio="617" xr2:uid="{9A639BC1-E2EE-4EE9-924E-2F29D387C34B}"/>
  </bookViews>
  <sheets>
    <sheet name="Cover" sheetId="117" r:id="rId1"/>
    <sheet name="Notes to Readers" sheetId="103" r:id="rId2"/>
    <sheet name="ToC" sheetId="105" r:id="rId3"/>
    <sheet name="KM1" sheetId="111" r:id="rId4"/>
    <sheet name="Modified CC1" sheetId="10" r:id="rId5"/>
    <sheet name="CR1 " sheetId="107" r:id="rId6"/>
    <sheet name="CR3" sheetId="24" r:id="rId7"/>
    <sheet name="CR4" sheetId="112" r:id="rId8"/>
    <sheet name="CR5" sheetId="114" r:id="rId9"/>
    <sheet name="CR5-CCF" sheetId="115" r:id="rId10"/>
    <sheet name="CCR1" sheetId="39" r:id="rId11"/>
    <sheet name="CCR3" sheetId="95" r:id="rId12"/>
    <sheet name="CCR5" sheetId="116" r:id="rId13"/>
    <sheet name="LR2" sheetId="65" r:id="rId14"/>
  </sheets>
  <definedNames>
    <definedName name="_____RD1" localSheetId="0">#REF!</definedName>
    <definedName name="_____RD1">#REF!</definedName>
    <definedName name="_____RD2" localSheetId="0">#REF!</definedName>
    <definedName name="_____RD2">#REF!</definedName>
    <definedName name="____2006_Progress" localSheetId="0">#REF!</definedName>
    <definedName name="____2006_Progress">#REF!</definedName>
    <definedName name="____RD1">#REF!</definedName>
    <definedName name="____RD2">#REF!</definedName>
    <definedName name="____row1">#REF!</definedName>
    <definedName name="___2006_Progress">#REF!</definedName>
    <definedName name="___RD1">#REF!</definedName>
    <definedName name="___RD2">#REF!</definedName>
    <definedName name="___row1">#REF!</definedName>
    <definedName name="__123Graph_D" hidden="1">#REF!</definedName>
    <definedName name="__2006_Progress">#REF!</definedName>
    <definedName name="__RD1">#REF!</definedName>
    <definedName name="__RD2">#REF!</definedName>
    <definedName name="__row1">#REF!</definedName>
    <definedName name="_1_2006_Progress">#REF!</definedName>
    <definedName name="_2006_Progress">#REF!</definedName>
    <definedName name="_2009_Budget">#REF!</definedName>
    <definedName name="_2009_Projection">#REF!</definedName>
    <definedName name="_2009_YTD_Actual">#REF!</definedName>
    <definedName name="_2009_YTD_Budget">#REF!</definedName>
    <definedName name="_2010_Projection">#REF!</definedName>
    <definedName name="_2010_Time_Projection">#REF!</definedName>
    <definedName name="_2011_Budget">#REF!</definedName>
    <definedName name="_2011_Time_Budget">#REF!</definedName>
    <definedName name="_8_depreciation">#REF!</definedName>
    <definedName name="_8_depreciation1">#REF!</definedName>
    <definedName name="_99_Budget">#REF!</definedName>
    <definedName name="_Con1">#REF!</definedName>
    <definedName name="_CQR1">#REF!</definedName>
    <definedName name="_CQR2">#REF!</definedName>
    <definedName name="_CQR3">#REF!</definedName>
    <definedName name="_CQR4">#REF!</definedName>
    <definedName name="_Dollar_Allocations">#REF!</definedName>
    <definedName name="_Fill" hidden="1">#REF!</definedName>
    <definedName name="_may1">#REF!</definedName>
    <definedName name="_Months">#REF!</definedName>
    <definedName name="_Oct1">#REF!</definedName>
    <definedName name="_Oct2">#REF!</definedName>
    <definedName name="_oct3">#REF!</definedName>
    <definedName name="_RD1">#REF!</definedName>
    <definedName name="_RD2">#REF!</definedName>
    <definedName name="_row1">#REF!</definedName>
    <definedName name="_SC1">#REF!</definedName>
    <definedName name="_subproducts_">#REF!</definedName>
    <definedName name="_Time_Allocations">#REF!</definedName>
    <definedName name="_Toc404082831" localSheetId="12">'CCR5'!$E$5</definedName>
    <definedName name="_Toc404082831" localSheetId="7">'CR4'!$F$5</definedName>
    <definedName name="_Toc404082831" localSheetId="8">'CR5'!$F$5</definedName>
    <definedName name="_Toc404082831" localSheetId="9">'CR5-CCF'!$F$5</definedName>
    <definedName name="a">#REF!</definedName>
    <definedName name="aa">#REF!</definedName>
    <definedName name="abc" hidden="1">#REF!</definedName>
    <definedName name="abccccc" hidden="1">#REF!</definedName>
    <definedName name="abcd" hidden="1">#REF!</definedName>
    <definedName name="aby">#REF!</definedName>
    <definedName name="ac" hidden="1">#REF!</definedName>
    <definedName name="Account_info">#REF!</definedName>
    <definedName name="ad">#REF!</definedName>
    <definedName name="AIRB_Bank">#REF!</definedName>
    <definedName name="AIRB_Corporate">#REF!</definedName>
    <definedName name="AIRB_Corporate_DD">#REF!</definedName>
    <definedName name="AIRB_SL_HVCRE">#REF!</definedName>
    <definedName name="AIRB_SL_HVCRE_DD">#REF!</definedName>
    <definedName name="AIRB_SL_NonHVCRE">#REF!</definedName>
    <definedName name="AIRB_SL_NonHVCRE_DD">#REF!</definedName>
    <definedName name="AIRB_SME_Corp">#REF!</definedName>
    <definedName name="AIRB_SME_Corp_DD">#REF!</definedName>
    <definedName name="AIRB_Sovereign">#REF!</definedName>
    <definedName name="AIRB_Trading">#REF!</definedName>
    <definedName name="All_Expenses">#REF!</definedName>
    <definedName name="allocation_export">#REF!</definedName>
    <definedName name="Allowance">#REF!</definedName>
    <definedName name="Amount">#REF!</definedName>
    <definedName name="Appraised">#REF!</definedName>
    <definedName name="April">#REF!</definedName>
    <definedName name="April1">#REF!</definedName>
    <definedName name="ARLEASData">OFFSET(#REF!,0,0,COUNTA(#REF!),46)</definedName>
    <definedName name="ARTran">OFFSET(#REF!,0,0,COUNTA(#REF!),16)</definedName>
    <definedName name="as">#REF!</definedName>
    <definedName name="AS2DocOpenMode" hidden="1">"AS2DocumentEdit"</definedName>
    <definedName name="AS2HasNoAutoHeaderFooter" hidden="1">" "</definedName>
    <definedName name="AS2ReportLS" hidden="1">1</definedName>
    <definedName name="AS2SyncStepLS" hidden="1">0</definedName>
    <definedName name="AS2TickmarkLS" hidden="1">#REF!</definedName>
    <definedName name="AS2VersionLS" hidden="1">300</definedName>
    <definedName name="Asset">7</definedName>
    <definedName name="Aug">#REF!</definedName>
    <definedName name="Av_Bal">#REF!</definedName>
    <definedName name="b">#REF!</definedName>
    <definedName name="b_prop_type">OFFSET(#REF!,0,0,COUNTA(#REF!),1)</definedName>
    <definedName name="Basel">#REF!</definedName>
    <definedName name="BaseRWA_WrongWay">#REF!</definedName>
    <definedName name="BCAR121">#REF!</definedName>
    <definedName name="BEN_Acct">#REF!</definedName>
    <definedName name="BG_Del" hidden="1">15</definedName>
    <definedName name="BG_Ins" hidden="1">4</definedName>
    <definedName name="BG_Mod" hidden="1">6</definedName>
    <definedName name="BLPH1" hidden="1">#REF!</definedName>
    <definedName name="BLPH2" hidden="1">#REF!</definedName>
    <definedName name="BLPH3" hidden="1">#REF!</definedName>
    <definedName name="BLPH4" hidden="1">#REF!</definedName>
    <definedName name="BLPH5" hidden="1">#REF!</definedName>
    <definedName name="BLPH6" hidden="1">#REF!</definedName>
    <definedName name="BotBak">26</definedName>
    <definedName name="BotBakreason">25</definedName>
    <definedName name="Broker">8</definedName>
    <definedName name="bv">#REF!</definedName>
    <definedName name="ca" hidden="1">#REF!</definedName>
    <definedName name="Capital_Elements">#REF!</definedName>
    <definedName name="capital_query">#REF!</definedName>
    <definedName name="capital_query1">#REF!</definedName>
    <definedName name="Capital_Subs">#REF!</definedName>
    <definedName name="CASH">#REF!</definedName>
    <definedName name="CASTLEGAR">#REF!</definedName>
    <definedName name="CASTLEGAR_DEC_">#REF!</definedName>
    <definedName name="CATEG">#REF!</definedName>
    <definedName name="CBQ">#REF!</definedName>
    <definedName name="ccccccc" hidden="1">#REF!</definedName>
    <definedName name="CDE">OFFSET(#REF!,0,0,COUNTA(#REF!),53)</definedName>
    <definedName name="CIQWBGuid" hidden="1">"f83134af-4787-4efb-8673-7eb66caa4510"</definedName>
    <definedName name="CL">#REF!</definedName>
    <definedName name="Code">#REF!</definedName>
    <definedName name="code1">#REF!</definedName>
    <definedName name="COF">#REF!</definedName>
    <definedName name="Column">#REF!</definedName>
    <definedName name="Column1">#REF!</definedName>
    <definedName name="Commitment">OFFSET(#REF!,0,0,COUNTA(#REF!),1)</definedName>
    <definedName name="con">#REF!</definedName>
    <definedName name="condo">#REF!</definedName>
    <definedName name="Construction">#REF!</definedName>
    <definedName name="ContractType">13</definedName>
    <definedName name="COPY1">#REF!</definedName>
    <definedName name="COPY11">#REF!</definedName>
    <definedName name="COPY2">#REF!</definedName>
    <definedName name="COPY21">#REF!</definedName>
    <definedName name="COPY3">#REF!</definedName>
    <definedName name="COPY31">#REF!</definedName>
    <definedName name="COPY4">#REF!</definedName>
    <definedName name="COPY5">#REF!</definedName>
    <definedName name="COPY6">#REF!</definedName>
    <definedName name="correction">#REF!</definedName>
    <definedName name="cost_centre_s_ments">#REF!</definedName>
    <definedName name="Costcentre">#REF!</definedName>
    <definedName name="CountryList">#REF!</definedName>
    <definedName name="CQ">#REF!</definedName>
    <definedName name="CQR">#REF!</definedName>
    <definedName name="CreditCode">27</definedName>
    <definedName name="CreditRisk">#REF!</definedName>
    <definedName name="_xlnm.Criteria">#REF!</definedName>
    <definedName name="Criteria1">#REF!</definedName>
    <definedName name="CURRENT_FUNDING_REQUEST">#REF!</definedName>
    <definedName name="CurrentCount">#REF!</definedName>
    <definedName name="CurrStatus">4</definedName>
    <definedName name="Cust">#REF!</definedName>
    <definedName name="CustName">3</definedName>
    <definedName name="Custno">2</definedName>
    <definedName name="cv">#REF!</definedName>
    <definedName name="d">#REF!</definedName>
    <definedName name="Data">#REF!</definedName>
    <definedName name="Data1">#REF!</definedName>
    <definedName name="data2">#REF!</definedName>
    <definedName name="_xlnm.database">#REF!</definedName>
    <definedName name="Date">#REF!</definedName>
    <definedName name="DBotBak">24</definedName>
    <definedName name="Dclosed">18</definedName>
    <definedName name="ddddd" hidden="1">#REF!</definedName>
    <definedName name="Ddefault">16</definedName>
    <definedName name="Deduction_Phase_in">#REF!</definedName>
    <definedName name="Def">#REF!</definedName>
    <definedName name="DefAmount">34</definedName>
    <definedName name="DefaultedLeaseTotal">#REF!</definedName>
    <definedName name="DefaultLeaseToatal2">#REF!</definedName>
    <definedName name="DefaultsActive">#REF!</definedName>
    <definedName name="DefaultsClosed">#REF!</definedName>
    <definedName name="DefaultsNew">#REF!</definedName>
    <definedName name="DefLoss">35</definedName>
    <definedName name="DefOrigCost">31</definedName>
    <definedName name="DefRecoveries">37</definedName>
    <definedName name="deft2">#REF!</definedName>
    <definedName name="Derivatives">#REF!</definedName>
    <definedName name="Details">OFFSET(#REF!,0,0,COUNTA(#REF!),17)</definedName>
    <definedName name="dfu">#REF!</definedName>
    <definedName name="die">#REF!</definedName>
    <definedName name="Division">11</definedName>
    <definedName name="DPA_00035009">#REF!</definedName>
    <definedName name="DPA_01036005">#REF!</definedName>
    <definedName name="DPA_01036007">#REF!</definedName>
    <definedName name="DPA_01036008">#REF!</definedName>
    <definedName name="DPA_01036009">#REF!</definedName>
    <definedName name="DPA_01036010">#REF!</definedName>
    <definedName name="DPA_01036011">#REF!</definedName>
    <definedName name="DPA_01036012">#REF!</definedName>
    <definedName name="DPA_01055108">#REF!</definedName>
    <definedName name="DPA_01055109">#REF!</definedName>
    <definedName name="DPA_01055309">#REF!</definedName>
    <definedName name="DPA_01096005">#REF!</definedName>
    <definedName name="DPA_01096008">#REF!</definedName>
    <definedName name="DPA_03046008">#REF!</definedName>
    <definedName name="DPA_03085308">#REF!</definedName>
    <definedName name="DPA_03095308">#REF!</definedName>
    <definedName name="DPA_03096008">#REF!</definedName>
    <definedName name="DPA_04026005">#REF!</definedName>
    <definedName name="DPA_04036005">#REF!</definedName>
    <definedName name="DPA_04096005">#REF!</definedName>
    <definedName name="DPA_04096008">#REF!</definedName>
    <definedName name="DPA_1003">#REF!</definedName>
    <definedName name="DPA_1004">#REF!</definedName>
    <definedName name="DPA_1018">#REF!</definedName>
    <definedName name="DPA_1027">#REF!</definedName>
    <definedName name="DPA_1041">#REF!</definedName>
    <definedName name="DPA_1055">#REF!</definedName>
    <definedName name="DPA_1085">#REF!</definedName>
    <definedName name="DPA_1101">#REF!</definedName>
    <definedName name="DPA_1102">#REF!</definedName>
    <definedName name="DPA_1103">#REF!</definedName>
    <definedName name="DPA_1104" localSheetId="3">#REF!</definedName>
    <definedName name="DPA_1104">#REF!</definedName>
    <definedName name="DPA_1105">#REF!</definedName>
    <definedName name="DPA_1106">#REF!</definedName>
    <definedName name="DPA_1108" localSheetId="3">#REF!</definedName>
    <definedName name="DPA_1108">#REF!</definedName>
    <definedName name="DPA_1109" localSheetId="3">#REF!</definedName>
    <definedName name="DPA_1109">#REF!</definedName>
    <definedName name="DPA_1110" localSheetId="3">#REF!</definedName>
    <definedName name="DPA_1110">#REF!</definedName>
    <definedName name="DPA_1111">#REF!</definedName>
    <definedName name="DPA_1112">#REF!</definedName>
    <definedName name="DPA_1113">#REF!</definedName>
    <definedName name="DPA_1114">#REF!</definedName>
    <definedName name="DPA_1115">#REF!</definedName>
    <definedName name="DPA_1116" localSheetId="3">#REF!</definedName>
    <definedName name="DPA_1116">#REF!</definedName>
    <definedName name="DPA_1117">#REF!</definedName>
    <definedName name="DPA_1118">#REF!</definedName>
    <definedName name="DPA_1169">#REF!</definedName>
    <definedName name="DPA_1189">#REF!</definedName>
    <definedName name="DPA_1190">#REF!</definedName>
    <definedName name="DPA_1191">#REF!</definedName>
    <definedName name="DPA_1192">#REF!</definedName>
    <definedName name="DPA_1193">#REF!</definedName>
    <definedName name="DPA_1194">#REF!</definedName>
    <definedName name="DPA_1195">#REF!</definedName>
    <definedName name="DPA_1196">#REF!</definedName>
    <definedName name="DPA_1197">#REF!</definedName>
    <definedName name="DPA_1201">#REF!</definedName>
    <definedName name="DPA_1202">#REF!</definedName>
    <definedName name="DPA_1203">#REF!</definedName>
    <definedName name="DPA_1204">#REF!</definedName>
    <definedName name="DPA_1205">#REF!</definedName>
    <definedName name="DPA_1206">#REF!</definedName>
    <definedName name="DPA_1207">#REF!</definedName>
    <definedName name="DPA_1228">#REF!</definedName>
    <definedName name="DPA_1305" localSheetId="3">#REF!</definedName>
    <definedName name="DPA_1305">#REF!</definedName>
    <definedName name="DPA_1307">#REF!</definedName>
    <definedName name="DPA_1308">#REF!</definedName>
    <definedName name="DPA_1309">#REF!</definedName>
    <definedName name="DPA_1311">#REF!</definedName>
    <definedName name="DPA_1312" localSheetId="3">#REF!</definedName>
    <definedName name="DPA_1312">#REF!</definedName>
    <definedName name="DPA_1313">#REF!</definedName>
    <definedName name="DPA_1314">#REF!</definedName>
    <definedName name="DPA_1351">#REF!</definedName>
    <definedName name="DPA_1359">#REF!</definedName>
    <definedName name="DPA_1388">#REF!</definedName>
    <definedName name="DPA_1400">#REF!</definedName>
    <definedName name="DPA_1401">#REF!</definedName>
    <definedName name="DPA_1402">#REF!</definedName>
    <definedName name="DPA_1403">#REF!</definedName>
    <definedName name="DPA_1404">#REF!</definedName>
    <definedName name="DPA_1405">#REF!</definedName>
    <definedName name="DPA_1406">#REF!</definedName>
    <definedName name="DPA_1407">#REF!</definedName>
    <definedName name="DPA_1408">#REF!</definedName>
    <definedName name="DPA_1409">#REF!</definedName>
    <definedName name="DPA_1410">#REF!</definedName>
    <definedName name="DPA_1411">#REF!</definedName>
    <definedName name="DPA_1412">#REF!</definedName>
    <definedName name="DPA_1413">#REF!</definedName>
    <definedName name="DPA_1414">#REF!</definedName>
    <definedName name="DPA_1415">#REF!</definedName>
    <definedName name="DPA_1416">#REF!</definedName>
    <definedName name="DPA_1417">#REF!</definedName>
    <definedName name="DPA_1418">#REF!</definedName>
    <definedName name="DPA_1419">#REF!</definedName>
    <definedName name="DPA_1420">#REF!</definedName>
    <definedName name="DPA_1421">#REF!</definedName>
    <definedName name="DPA_1422">#REF!</definedName>
    <definedName name="DPA_1423">#REF!</definedName>
    <definedName name="DPA_1424">#REF!</definedName>
    <definedName name="DPA_1425">#REF!</definedName>
    <definedName name="DPA_1426">#REF!</definedName>
    <definedName name="DPA_1427">#REF!</definedName>
    <definedName name="DPA_1428">#REF!</definedName>
    <definedName name="DPA_1429">#REF!</definedName>
    <definedName name="DPA_1430">#REF!</definedName>
    <definedName name="DPA_1431">#REF!</definedName>
    <definedName name="DPA_1432">#REF!</definedName>
    <definedName name="DPA_1433">#REF!</definedName>
    <definedName name="DPA_1434">#REF!</definedName>
    <definedName name="DPA_1435">#REF!</definedName>
    <definedName name="DPA_1436">#REF!</definedName>
    <definedName name="DPA_1437">#REF!</definedName>
    <definedName name="DPA_1438">#REF!</definedName>
    <definedName name="DPA_1439">#REF!</definedName>
    <definedName name="DPA_1457">#REF!</definedName>
    <definedName name="DPA_1470">#REF!</definedName>
    <definedName name="DPA_1472">#REF!</definedName>
    <definedName name="DPA_1480">#REF!</definedName>
    <definedName name="DPA_1481">#REF!</definedName>
    <definedName name="DPA_1482">#REF!</definedName>
    <definedName name="DPA_1483">#REF!</definedName>
    <definedName name="DPA_1484">#REF!</definedName>
    <definedName name="DPA_1488">#REF!</definedName>
    <definedName name="DPA_1500">#REF!</definedName>
    <definedName name="DPA_1501">#REF!</definedName>
    <definedName name="DPA_1510">#REF!</definedName>
    <definedName name="DPA_1518">#REF!</definedName>
    <definedName name="DPA_1526">#REF!</definedName>
    <definedName name="DPA_1527">#REF!</definedName>
    <definedName name="DPA_1531">#REF!</definedName>
    <definedName name="DPA_1532">#REF!</definedName>
    <definedName name="DPA_1533">#REF!</definedName>
    <definedName name="DPA_1535">#REF!</definedName>
    <definedName name="DPA_1536">#REF!</definedName>
    <definedName name="DPA_1537">#REF!</definedName>
    <definedName name="DPA_1539">#REF!</definedName>
    <definedName name="DPA_1540">#REF!</definedName>
    <definedName name="DPA_1546">#REF!</definedName>
    <definedName name="DPA_1551">#REF!</definedName>
    <definedName name="DPA_1552">#REF!</definedName>
    <definedName name="DPA_1558">#REF!</definedName>
    <definedName name="DPA_1559">#REF!</definedName>
    <definedName name="DPA_1560">#REF!</definedName>
    <definedName name="DPA_1561">#REF!</definedName>
    <definedName name="DPA_1562">#REF!</definedName>
    <definedName name="DPA_1565">#REF!</definedName>
    <definedName name="DPA_1567">#REF!</definedName>
    <definedName name="DPA_1573">#REF!</definedName>
    <definedName name="DPA_1575">#REF!</definedName>
    <definedName name="DPA_1576">#REF!</definedName>
    <definedName name="DPA_1580">#REF!</definedName>
    <definedName name="DPA_1601">#REF!</definedName>
    <definedName name="DPA_1602">#REF!</definedName>
    <definedName name="DPA_1603">#REF!</definedName>
    <definedName name="DPA_1604">#REF!</definedName>
    <definedName name="DPA_1605">#REF!</definedName>
    <definedName name="DPA_1606">#REF!</definedName>
    <definedName name="DPA_1608">#REF!</definedName>
    <definedName name="DPA_1628">#REF!</definedName>
    <definedName name="DPA_1629">#REF!</definedName>
    <definedName name="DPA_1636">#REF!</definedName>
    <definedName name="DPA_1639">#REF!</definedName>
    <definedName name="DPA_1676">#REF!</definedName>
    <definedName name="DPA_1687">#REF!</definedName>
    <definedName name="DPA_1700">#REF!</definedName>
    <definedName name="DPA_1703">#REF!</definedName>
    <definedName name="DPA_1718">#REF!</definedName>
    <definedName name="DPA_1719">#REF!</definedName>
    <definedName name="DPA_1720">#REF!</definedName>
    <definedName name="DPA_1721">#REF!</definedName>
    <definedName name="DPA_1722">#REF!</definedName>
    <definedName name="DPA_1723">#REF!</definedName>
    <definedName name="DPA_1724">#REF!</definedName>
    <definedName name="DPA_1725">#REF!</definedName>
    <definedName name="DPA_1726">#REF!</definedName>
    <definedName name="DPA_1727">#REF!</definedName>
    <definedName name="DPA_1728">#REF!</definedName>
    <definedName name="DPA_1729">#REF!</definedName>
    <definedName name="DPA_1730">#REF!</definedName>
    <definedName name="DPA_1731">#REF!</definedName>
    <definedName name="DPA_1732">#REF!</definedName>
    <definedName name="DPA_1733">#REF!</definedName>
    <definedName name="DPA_1734">#REF!</definedName>
    <definedName name="DPA_1735">#REF!</definedName>
    <definedName name="DPA_1736">#REF!</definedName>
    <definedName name="DPA_1737">#REF!</definedName>
    <definedName name="DPA_1738">#REF!</definedName>
    <definedName name="DPA_1739">#REF!</definedName>
    <definedName name="DPA_1740">#REF!</definedName>
    <definedName name="DPA_1741">#REF!</definedName>
    <definedName name="DPA_1742">#REF!</definedName>
    <definedName name="DPA_1743">#REF!</definedName>
    <definedName name="DPA_1744">#REF!</definedName>
    <definedName name="DPA_1745">#REF!</definedName>
    <definedName name="DPA_1746">#REF!</definedName>
    <definedName name="DPA_1747">#REF!</definedName>
    <definedName name="DPA_1748">#REF!</definedName>
    <definedName name="DPA_1749">#REF!</definedName>
    <definedName name="DPA_1750">#REF!</definedName>
    <definedName name="DPA_1753">#REF!</definedName>
    <definedName name="DPA_1754">#REF!</definedName>
    <definedName name="DPA_1755">#REF!</definedName>
    <definedName name="DPA_1756">#REF!</definedName>
    <definedName name="DPA_1757">#REF!</definedName>
    <definedName name="DPA_1758">#REF!</definedName>
    <definedName name="DPA_1813">#REF!</definedName>
    <definedName name="DPA_1814">#REF!</definedName>
    <definedName name="DPA_1988">#REF!</definedName>
    <definedName name="DPA_1998">#REF!</definedName>
    <definedName name="DPA_2101">#REF!</definedName>
    <definedName name="DPA_2102">#REF!</definedName>
    <definedName name="DPA_2103">#REF!</definedName>
    <definedName name="DPA_2104">#REF!</definedName>
    <definedName name="DPA_2105">#REF!</definedName>
    <definedName name="DPA_2106">#REF!</definedName>
    <definedName name="DPA_2107">#REF!</definedName>
    <definedName name="DPA_2109">#REF!</definedName>
    <definedName name="DPA_2110">#REF!</definedName>
    <definedName name="DPA_2111">#REF!</definedName>
    <definedName name="DPA_2112">#REF!</definedName>
    <definedName name="DPA_2113">#REF!</definedName>
    <definedName name="DPA_2114">#REF!</definedName>
    <definedName name="DPA_2115">#REF!</definedName>
    <definedName name="DPA_2116">#REF!</definedName>
    <definedName name="DPA_2117">#REF!</definedName>
    <definedName name="DPA_2118">#REF!</definedName>
    <definedName name="DPA_2119">#REF!</definedName>
    <definedName name="DPA_2120">#REF!</definedName>
    <definedName name="DPA_2121">#REF!</definedName>
    <definedName name="DPA_2122">#REF!</definedName>
    <definedName name="DPA_2123">#REF!</definedName>
    <definedName name="DPA_2124">#REF!</definedName>
    <definedName name="DPA_2125" localSheetId="3">#REF!</definedName>
    <definedName name="DPA_2125">#REF!</definedName>
    <definedName name="DPA_2127" localSheetId="3">#REF!</definedName>
    <definedName name="DPA_2127">#REF!</definedName>
    <definedName name="DPA_2128">#REF!</definedName>
    <definedName name="DPA_2129">#REF!</definedName>
    <definedName name="DPA_2130">#REF!</definedName>
    <definedName name="DPA_2131">#REF!</definedName>
    <definedName name="DPA_2201">#REF!</definedName>
    <definedName name="DPA_2202">#REF!</definedName>
    <definedName name="DPA_2203">#REF!</definedName>
    <definedName name="DPA_2204">#REF!</definedName>
    <definedName name="DPA_2205">#REF!</definedName>
    <definedName name="DPA_2206">#REF!</definedName>
    <definedName name="DPA_2207">#REF!</definedName>
    <definedName name="DPA_2208">#REF!</definedName>
    <definedName name="DPA_2209">#REF!</definedName>
    <definedName name="DPA_2210">#REF!</definedName>
    <definedName name="DPA_2211">#REF!</definedName>
    <definedName name="DPA_2212">#REF!</definedName>
    <definedName name="DPA_2213">#REF!</definedName>
    <definedName name="DPA_2214">#REF!</definedName>
    <definedName name="DPA_2215">#REF!</definedName>
    <definedName name="DPA_2216">#REF!</definedName>
    <definedName name="DPA_2217">#REF!</definedName>
    <definedName name="DPA_2218">#REF!</definedName>
    <definedName name="DPA_2219">#REF!</definedName>
    <definedName name="DPA_2220">#REF!</definedName>
    <definedName name="DPA_2221">#REF!</definedName>
    <definedName name="DPA_2222">#REF!</definedName>
    <definedName name="DPA_2223">#REF!</definedName>
    <definedName name="DPA_2224">#REF!</definedName>
    <definedName name="DPA_2264">#REF!</definedName>
    <definedName name="DPA_2602">#REF!</definedName>
    <definedName name="DPA_2816">#REF!</definedName>
    <definedName name="DPA_3200">#REF!</definedName>
    <definedName name="DPA_3201">#REF!</definedName>
    <definedName name="DPA_3204">#REF!</definedName>
    <definedName name="DPA_3209">#REF!</definedName>
    <definedName name="DPA_3210">#REF!</definedName>
    <definedName name="DPA_3211">#REF!</definedName>
    <definedName name="DPA_3212">#REF!</definedName>
    <definedName name="DPA_3213">#REF!</definedName>
    <definedName name="DPA_3214">#REF!</definedName>
    <definedName name="DPA_3215">#REF!</definedName>
    <definedName name="DPA_3604">#REF!</definedName>
    <definedName name="DPA_3605">#REF!</definedName>
    <definedName name="DPA_4801">#REF!</definedName>
    <definedName name="DPA_4802">#REF!</definedName>
    <definedName name="DPA_4803">#REF!</definedName>
    <definedName name="DPA_4804">#REF!</definedName>
    <definedName name="DPA_4805">#REF!</definedName>
    <definedName name="DPA_4806">#REF!</definedName>
    <definedName name="DPA_4807">#REF!</definedName>
    <definedName name="DPA_4808">#REF!</definedName>
    <definedName name="dpa_4809">#REF!</definedName>
    <definedName name="DPA_4810">#REF!</definedName>
    <definedName name="DPA_4811">#REF!</definedName>
    <definedName name="DPA_4812">#REF!</definedName>
    <definedName name="DPA_4813">#REF!</definedName>
    <definedName name="DPA_4814">#REF!</definedName>
    <definedName name="DPA_4815">#REF!</definedName>
    <definedName name="DPA_4816">#REF!</definedName>
    <definedName name="DPA_4817">#REF!</definedName>
    <definedName name="DPA_4818">#REF!</definedName>
    <definedName name="DPA_4819">#REF!</definedName>
    <definedName name="DPA_4820">#REF!</definedName>
    <definedName name="DPA_4821">#REF!</definedName>
    <definedName name="DPA_4822">#REF!</definedName>
    <definedName name="DPA_4823">#REF!</definedName>
    <definedName name="DPA_4824">#REF!</definedName>
    <definedName name="DPA_4825">#REF!</definedName>
    <definedName name="DPA_4826">#REF!</definedName>
    <definedName name="DPA_4827">#REF!</definedName>
    <definedName name="DPA_4828">#REF!</definedName>
    <definedName name="DPA_4829">#REF!</definedName>
    <definedName name="DPA_4830">#REF!</definedName>
    <definedName name="DPA_4831">#REF!</definedName>
    <definedName name="DPA_4832">#REF!</definedName>
    <definedName name="DPA_4833">#REF!</definedName>
    <definedName name="DPA_4834">#REF!</definedName>
    <definedName name="DPA_4835">#REF!</definedName>
    <definedName name="DPA_4836">#REF!</definedName>
    <definedName name="DPA_4837">#REF!</definedName>
    <definedName name="DPA_4838">#REF!</definedName>
    <definedName name="DPA_4839">#REF!</definedName>
    <definedName name="DPA_4840">#REF!</definedName>
    <definedName name="DPA_4841">#REF!</definedName>
    <definedName name="DPA_4842">#REF!</definedName>
    <definedName name="DPA_4843">#REF!</definedName>
    <definedName name="DPA_4844">#REF!</definedName>
    <definedName name="DPA_4845">#REF!</definedName>
    <definedName name="DPA_4846">#REF!</definedName>
    <definedName name="DPA_4847">#REF!</definedName>
    <definedName name="DPA_4848">#REF!</definedName>
    <definedName name="DPA_4849">#REF!</definedName>
    <definedName name="DPA_4850">#REF!</definedName>
    <definedName name="DPA_4851">#REF!</definedName>
    <definedName name="DPA_4852">#REF!</definedName>
    <definedName name="DPA_4853">#REF!</definedName>
    <definedName name="DPA_4854">#REF!</definedName>
    <definedName name="DPA_4855">#REF!</definedName>
    <definedName name="DPA_4856">#REF!</definedName>
    <definedName name="DPA_4857">#REF!</definedName>
    <definedName name="DPA_4858">#REF!</definedName>
    <definedName name="DPA_4859">#REF!</definedName>
    <definedName name="DPA_4860">#REF!</definedName>
    <definedName name="DPA_4861">#REF!</definedName>
    <definedName name="DPA_4862">#REF!</definedName>
    <definedName name="DPA_4863">#REF!</definedName>
    <definedName name="DPA_4864">#REF!</definedName>
    <definedName name="DPA_4865">#REF!</definedName>
    <definedName name="DPA_4866">#REF!</definedName>
    <definedName name="DPA_4867">#REF!</definedName>
    <definedName name="DPA_4868">#REF!</definedName>
    <definedName name="DPA_4869">#REF!</definedName>
    <definedName name="DPA_4870">#REF!</definedName>
    <definedName name="DPA_4873">#REF!</definedName>
    <definedName name="DPA_4874">#REF!</definedName>
    <definedName name="DPA_4875">#REF!</definedName>
    <definedName name="DPA_4876">#REF!</definedName>
    <definedName name="DPA_4877">#REF!</definedName>
    <definedName name="DPA_4878">#REF!</definedName>
    <definedName name="DPA_4879">#REF!</definedName>
    <definedName name="DPA_4880">#REF!</definedName>
    <definedName name="DPA_4881">#REF!</definedName>
    <definedName name="DPA_4882">#REF!</definedName>
    <definedName name="DPA_4883">#REF!</definedName>
    <definedName name="DPA_4885">#REF!</definedName>
    <definedName name="DPA_4886">#REF!</definedName>
    <definedName name="DPA_4887">#REF!</definedName>
    <definedName name="DPA_4888">#REF!</definedName>
    <definedName name="DPA_4889">#REF!</definedName>
    <definedName name="DPA_4890">#REF!</definedName>
    <definedName name="DPA_4892">#REF!</definedName>
    <definedName name="DPA_4893">#REF!</definedName>
    <definedName name="DPA_4894">#REF!</definedName>
    <definedName name="DPA_4895">#REF!</definedName>
    <definedName name="DPA_4896">#REF!</definedName>
    <definedName name="DPA_4897">#REF!</definedName>
    <definedName name="DPA_4899">#REF!</definedName>
    <definedName name="DPA_4900">#REF!</definedName>
    <definedName name="DPA_4901">#REF!</definedName>
    <definedName name="DPA_4902">#REF!</definedName>
    <definedName name="DPA_4903">#REF!</definedName>
    <definedName name="DPA_4904">#REF!</definedName>
    <definedName name="DPA_4906">#REF!</definedName>
    <definedName name="DPA_4907">#REF!</definedName>
    <definedName name="DPA_4908">#REF!</definedName>
    <definedName name="DPA_4909">#REF!</definedName>
    <definedName name="DPA_4910">#REF!</definedName>
    <definedName name="DPA_4911">#REF!</definedName>
    <definedName name="DPA_4913">#REF!</definedName>
    <definedName name="DPA_4914">#REF!</definedName>
    <definedName name="DPA_4915">#REF!</definedName>
    <definedName name="DPA_4916">#REF!</definedName>
    <definedName name="DPA_4917">#REF!</definedName>
    <definedName name="DPA_4918">#REF!</definedName>
    <definedName name="DPA_4920">#REF!</definedName>
    <definedName name="DPA_4921">#REF!</definedName>
    <definedName name="DPA_4922">#REF!</definedName>
    <definedName name="DPA_4923">#REF!</definedName>
    <definedName name="DPA_4924">#REF!</definedName>
    <definedName name="DPA_4925">#REF!</definedName>
    <definedName name="DPA_4927">#REF!</definedName>
    <definedName name="DPA_4928">#REF!</definedName>
    <definedName name="DPA_4929">#REF!</definedName>
    <definedName name="DPA_4930">#REF!</definedName>
    <definedName name="DPA_4931">#REF!</definedName>
    <definedName name="DPA_4932">#REF!</definedName>
    <definedName name="DPA_4934">#REF!</definedName>
    <definedName name="DPA_4935">#REF!</definedName>
    <definedName name="DPA_4936">#REF!</definedName>
    <definedName name="DPA_4937">#REF!</definedName>
    <definedName name="DPA_4938">#REF!</definedName>
    <definedName name="DPA_4939">#REF!</definedName>
    <definedName name="DPA_4941">#REF!</definedName>
    <definedName name="DPA_4942">#REF!</definedName>
    <definedName name="DPA_4943">#REF!</definedName>
    <definedName name="DPA_4944">#REF!</definedName>
    <definedName name="DPA_4945">#REF!</definedName>
    <definedName name="DPA_4946">#REF!</definedName>
    <definedName name="DPA_4949">#REF!</definedName>
    <definedName name="DPA_4950">#REF!</definedName>
    <definedName name="DPA_4951">#REF!</definedName>
    <definedName name="DPA_4952">#REF!</definedName>
    <definedName name="DPA_4953">#REF!</definedName>
    <definedName name="DPA_4955">#REF!</definedName>
    <definedName name="DPA_4956">#REF!</definedName>
    <definedName name="DPA_4957">#REF!</definedName>
    <definedName name="DPA_4958">#REF!</definedName>
    <definedName name="DPA_4959">#REF!</definedName>
    <definedName name="DPA_4960">#REF!</definedName>
    <definedName name="DPA_4962">#REF!</definedName>
    <definedName name="DPA_4963">#REF!</definedName>
    <definedName name="DPA_4964">#REF!</definedName>
    <definedName name="DPA_4965">#REF!</definedName>
    <definedName name="DPA_4966">#REF!</definedName>
    <definedName name="DPA_4967">#REF!</definedName>
    <definedName name="DPA_4969">#REF!</definedName>
    <definedName name="DPA_4970">#REF!</definedName>
    <definedName name="DPA_4971">#REF!</definedName>
    <definedName name="DPA_4972">#REF!</definedName>
    <definedName name="DPA_4973">#REF!</definedName>
    <definedName name="DPA_4974">#REF!</definedName>
    <definedName name="DPA_4976">#REF!</definedName>
    <definedName name="DPA_4977">#REF!</definedName>
    <definedName name="DPA_4978">#REF!</definedName>
    <definedName name="DPA_4979">#REF!</definedName>
    <definedName name="DPA_4980">#REF!</definedName>
    <definedName name="DPA_4981">#REF!</definedName>
    <definedName name="DPA_4983">#REF!</definedName>
    <definedName name="DPA_4984">#REF!</definedName>
    <definedName name="DPA_4985">#REF!</definedName>
    <definedName name="DPA_4986">#REF!</definedName>
    <definedName name="DPA_4987">#REF!</definedName>
    <definedName name="DPA_4988">#REF!</definedName>
    <definedName name="DPA_4990">#REF!</definedName>
    <definedName name="DPA_4991">#REF!</definedName>
    <definedName name="DPA_4992">#REF!</definedName>
    <definedName name="DPA_4993">#REF!</definedName>
    <definedName name="DPA_4994">#REF!</definedName>
    <definedName name="DPA_4995">#REF!</definedName>
    <definedName name="DPA_4997">#REF!</definedName>
    <definedName name="DPA_4998">#REF!</definedName>
    <definedName name="DPA_4999">#REF!</definedName>
    <definedName name="DPA_5000">#REF!</definedName>
    <definedName name="DPA_5001">#REF!</definedName>
    <definedName name="DPA_5002">#REF!</definedName>
    <definedName name="DPA_5004">#REF!</definedName>
    <definedName name="DPA_5005">#REF!</definedName>
    <definedName name="DPA_5006">#REF!</definedName>
    <definedName name="DPA_5007">#REF!</definedName>
    <definedName name="DPA_5008">#REF!</definedName>
    <definedName name="DPA_5009">#REF!</definedName>
    <definedName name="DPA_5011">#REF!</definedName>
    <definedName name="DPA_5012">#REF!</definedName>
    <definedName name="DPA_5013">#REF!</definedName>
    <definedName name="DPA_5014">#REF!</definedName>
    <definedName name="DPA_5015">#REF!</definedName>
    <definedName name="DPA_5016">#REF!</definedName>
    <definedName name="DPA_5018">#REF!</definedName>
    <definedName name="DPA_5019">#REF!</definedName>
    <definedName name="DPA_5020">#REF!</definedName>
    <definedName name="DPA_5021">#REF!</definedName>
    <definedName name="DPA_5022">#REF!</definedName>
    <definedName name="DPA_5024">#REF!</definedName>
    <definedName name="DPA_5025">#REF!</definedName>
    <definedName name="DPA_5026">#REF!</definedName>
    <definedName name="DPA_5027">#REF!</definedName>
    <definedName name="DPA_5028">#REF!</definedName>
    <definedName name="DPA_5030">#REF!</definedName>
    <definedName name="DPA_5031">#REF!</definedName>
    <definedName name="DPA_5032">#REF!</definedName>
    <definedName name="DPA_5033">#REF!</definedName>
    <definedName name="DPA_5034">#REF!</definedName>
    <definedName name="DPA_5036">#REF!</definedName>
    <definedName name="DPA_5037">#REF!</definedName>
    <definedName name="DPA_5038">#REF!</definedName>
    <definedName name="DPA_5039">#REF!</definedName>
    <definedName name="DPA_5040">#REF!</definedName>
    <definedName name="DPA_5042">#REF!</definedName>
    <definedName name="DPA_5043">#REF!</definedName>
    <definedName name="DPA_5044">#REF!</definedName>
    <definedName name="DPA_5045">#REF!</definedName>
    <definedName name="DPA_5046">#REF!</definedName>
    <definedName name="DPA_5048">#REF!</definedName>
    <definedName name="DPA_5049">#REF!</definedName>
    <definedName name="DPA_5050">#REF!</definedName>
    <definedName name="DPA_5051">#REF!</definedName>
    <definedName name="DPA_5052">#REF!</definedName>
    <definedName name="DPA_5054">#REF!</definedName>
    <definedName name="DPA_5055">#REF!</definedName>
    <definedName name="DPA_5056">#REF!</definedName>
    <definedName name="DPA_5057">#REF!</definedName>
    <definedName name="DPA_5058">#REF!</definedName>
    <definedName name="DPA_5060">#REF!</definedName>
    <definedName name="DPA_5061">#REF!</definedName>
    <definedName name="DPA_5062">#REF!</definedName>
    <definedName name="DPA_5063">#REF!</definedName>
    <definedName name="DPA_5064">#REF!</definedName>
    <definedName name="DPA_5066">#REF!</definedName>
    <definedName name="DPA_5067">#REF!</definedName>
    <definedName name="DPA_5068">#REF!</definedName>
    <definedName name="DPA_5069">#REF!</definedName>
    <definedName name="DPA_5070">#REF!</definedName>
    <definedName name="DPA_5072">#REF!</definedName>
    <definedName name="DPA_5073">#REF!</definedName>
    <definedName name="DPA_5074">#REF!</definedName>
    <definedName name="DPA_5075">#REF!</definedName>
    <definedName name="DPA_5076">#REF!</definedName>
    <definedName name="DPA_5078">#REF!</definedName>
    <definedName name="DPA_5079">#REF!</definedName>
    <definedName name="DPA_5080">#REF!</definedName>
    <definedName name="DPA_5081">#REF!</definedName>
    <definedName name="DPA_5082">#REF!</definedName>
    <definedName name="DPA_5084">#REF!</definedName>
    <definedName name="DPA_5085">#REF!</definedName>
    <definedName name="DPA_5086">#REF!</definedName>
    <definedName name="DPA_5087">#REF!</definedName>
    <definedName name="DPA_5088">#REF!</definedName>
    <definedName name="DPA_5090">#REF!</definedName>
    <definedName name="DPA_5091">#REF!</definedName>
    <definedName name="DPA_5092">#REF!</definedName>
    <definedName name="DPA_5093">#REF!</definedName>
    <definedName name="DPA_5094">#REF!</definedName>
    <definedName name="DPA_5096">#REF!</definedName>
    <definedName name="DPA_5097">#REF!</definedName>
    <definedName name="DPA_5098">#REF!</definedName>
    <definedName name="DPA_5099">#REF!</definedName>
    <definedName name="DPA_5100">#REF!</definedName>
    <definedName name="DPA_5102">#REF!</definedName>
    <definedName name="DPA_5103">#REF!</definedName>
    <definedName name="DPA_5104">#REF!</definedName>
    <definedName name="DPA_5105">#REF!</definedName>
    <definedName name="DPA_5106">#REF!</definedName>
    <definedName name="DPA_5108">#REF!</definedName>
    <definedName name="DPA_5109">#REF!</definedName>
    <definedName name="DPA_5110">#REF!</definedName>
    <definedName name="DPA_5111">#REF!</definedName>
    <definedName name="DPA_5112">#REF!</definedName>
    <definedName name="DPA_5114">#REF!</definedName>
    <definedName name="DPA_5115">#REF!</definedName>
    <definedName name="DPA_5116">#REF!</definedName>
    <definedName name="DPA_5117">#REF!</definedName>
    <definedName name="DPA_5118">#REF!</definedName>
    <definedName name="DPA_5120">#REF!</definedName>
    <definedName name="DPA_5121">#REF!</definedName>
    <definedName name="DPA_5122">#REF!</definedName>
    <definedName name="DPA_5123">#REF!</definedName>
    <definedName name="DPA_5124">#REF!</definedName>
    <definedName name="DPA_5126">#REF!</definedName>
    <definedName name="DPA_5127">#REF!</definedName>
    <definedName name="DPA_5128">#REF!</definedName>
    <definedName name="DPA_5129">#REF!</definedName>
    <definedName name="DPA_5130">#REF!</definedName>
    <definedName name="DPA_5132">#REF!</definedName>
    <definedName name="DPA_5133">#REF!</definedName>
    <definedName name="DPA_5134">#REF!</definedName>
    <definedName name="DPA_5135">#REF!</definedName>
    <definedName name="DPA_5136">#REF!</definedName>
    <definedName name="DPA_5138">#REF!</definedName>
    <definedName name="DPA_5139">#REF!</definedName>
    <definedName name="DPA_5140">#REF!</definedName>
    <definedName name="DPA_5141">#REF!</definedName>
    <definedName name="DPA_5142">#REF!</definedName>
    <definedName name="DPA_5143">#REF!</definedName>
    <definedName name="DPA_5145">#REF!</definedName>
    <definedName name="DPA_5146">#REF!</definedName>
    <definedName name="DPA_5147">#REF!</definedName>
    <definedName name="DPA_5148">#REF!</definedName>
    <definedName name="DPA_5149">#REF!</definedName>
    <definedName name="DPA_5150">#REF!</definedName>
    <definedName name="DPA_5152">#REF!</definedName>
    <definedName name="DPA_5153">#REF!</definedName>
    <definedName name="DPA_5154">#REF!</definedName>
    <definedName name="DPA_5155">#REF!</definedName>
    <definedName name="DPA_5156">#REF!</definedName>
    <definedName name="DPA_5157">#REF!</definedName>
    <definedName name="DPA_5159">#REF!</definedName>
    <definedName name="DPA_5160">#REF!</definedName>
    <definedName name="DPA_5161">#REF!</definedName>
    <definedName name="DPA_5162">#REF!</definedName>
    <definedName name="DPA_5163">#REF!</definedName>
    <definedName name="DPA_5164">#REF!</definedName>
    <definedName name="DPA_5166">#REF!</definedName>
    <definedName name="DPA_5167">#REF!</definedName>
    <definedName name="DPA_5168">#REF!</definedName>
    <definedName name="DPA_5169">#REF!</definedName>
    <definedName name="DPA_5170">#REF!</definedName>
    <definedName name="DPA_5171">#REF!</definedName>
    <definedName name="DPA_5173">#REF!</definedName>
    <definedName name="DPA_5174">#REF!</definedName>
    <definedName name="DPA_5175">#REF!</definedName>
    <definedName name="DPA_5176">#REF!</definedName>
    <definedName name="DPA_5177">#REF!</definedName>
    <definedName name="DPA_5178">#REF!</definedName>
    <definedName name="DPA_5180">#REF!</definedName>
    <definedName name="DPA_5181">#REF!</definedName>
    <definedName name="DPA_5182">#REF!</definedName>
    <definedName name="DPA_5183">#REF!</definedName>
    <definedName name="DPA_5184">#REF!</definedName>
    <definedName name="DPA_5185">#REF!</definedName>
    <definedName name="DPA_5187">#REF!</definedName>
    <definedName name="DPA_5188">#REF!</definedName>
    <definedName name="DPA_5189">#REF!</definedName>
    <definedName name="DPA_5190">#REF!</definedName>
    <definedName name="DPA_5191">#REF!</definedName>
    <definedName name="DPA_5192">#REF!</definedName>
    <definedName name="DPA_5194">#REF!</definedName>
    <definedName name="DPA_5195">#REF!</definedName>
    <definedName name="DPA_5196">#REF!</definedName>
    <definedName name="DPA_5197">#REF!</definedName>
    <definedName name="DPA_5198">#REF!</definedName>
    <definedName name="DPA_5199">#REF!</definedName>
    <definedName name="DPA_5201">#REF!</definedName>
    <definedName name="DPA_5202">#REF!</definedName>
    <definedName name="DPA_5203">#REF!</definedName>
    <definedName name="DPA_5204">#REF!</definedName>
    <definedName name="DPA_5205">#REF!</definedName>
    <definedName name="DPA_5206">#REF!</definedName>
    <definedName name="DPA_5208">#REF!</definedName>
    <definedName name="DPA_5209">#REF!</definedName>
    <definedName name="DPA_5210">#REF!</definedName>
    <definedName name="DPA_5211">#REF!</definedName>
    <definedName name="DPA_5212">#REF!</definedName>
    <definedName name="DPA_5213">#REF!</definedName>
    <definedName name="DPA_5215">#REF!</definedName>
    <definedName name="DPA_5216">#REF!</definedName>
    <definedName name="DPA_5217">#REF!</definedName>
    <definedName name="DPA_5218">#REF!</definedName>
    <definedName name="DPA_5219">#REF!</definedName>
    <definedName name="DPA_5220">#REF!</definedName>
    <definedName name="DPA_5222">#REF!</definedName>
    <definedName name="DPA_5223">#REF!</definedName>
    <definedName name="DPA_5224">#REF!</definedName>
    <definedName name="DPA_5225">#REF!</definedName>
    <definedName name="DPA_5226">#REF!</definedName>
    <definedName name="DPA_5227">#REF!</definedName>
    <definedName name="DPA_5229">#REF!</definedName>
    <definedName name="DPA_5230">#REF!</definedName>
    <definedName name="DPA_5231">#REF!</definedName>
    <definedName name="DPA_5232">#REF!</definedName>
    <definedName name="DPA_5233">#REF!</definedName>
    <definedName name="DPA_5234">#REF!</definedName>
    <definedName name="DPA_5236">#REF!</definedName>
    <definedName name="DPA_5237">#REF!</definedName>
    <definedName name="DPA_5238">#REF!</definedName>
    <definedName name="DPA_5239">#REF!</definedName>
    <definedName name="DPA_5240">#REF!</definedName>
    <definedName name="DPA_5241">#REF!</definedName>
    <definedName name="DPA_5243">#REF!</definedName>
    <definedName name="DPA_5244">#REF!</definedName>
    <definedName name="DPA_5245">#REF!</definedName>
    <definedName name="DPA_5246">#REF!</definedName>
    <definedName name="DPA_5247">#REF!</definedName>
    <definedName name="DPA_5248">#REF!</definedName>
    <definedName name="DPA_5250">#REF!</definedName>
    <definedName name="DPA_5251">#REF!</definedName>
    <definedName name="DPA_5252">#REF!</definedName>
    <definedName name="DPA_5253">#REF!</definedName>
    <definedName name="DPA_5254">#REF!</definedName>
    <definedName name="DPA_5255">#REF!</definedName>
    <definedName name="DPA_5257">#REF!</definedName>
    <definedName name="DPA_5258">#REF!</definedName>
    <definedName name="DPA_5259">#REF!</definedName>
    <definedName name="DPA_5260">#REF!</definedName>
    <definedName name="DPA_5261">#REF!</definedName>
    <definedName name="DPA_5262">#REF!</definedName>
    <definedName name="DPA_5264">#REF!</definedName>
    <definedName name="DPA_5265">#REF!</definedName>
    <definedName name="DPA_5266">#REF!</definedName>
    <definedName name="DPA_5267">#REF!</definedName>
    <definedName name="DPA_5268">#REF!</definedName>
    <definedName name="DPA_5269">#REF!</definedName>
    <definedName name="DPA_5271">#REF!</definedName>
    <definedName name="DPA_5272">#REF!</definedName>
    <definedName name="DPA_5273">#REF!</definedName>
    <definedName name="DPA_5274">#REF!</definedName>
    <definedName name="DPA_5275">#REF!</definedName>
    <definedName name="DPA_5276">#REF!</definedName>
    <definedName name="DPA_5278">#REF!</definedName>
    <definedName name="DPA_5279">#REF!</definedName>
    <definedName name="DPA_5280">#REF!</definedName>
    <definedName name="DPA_5281">#REF!</definedName>
    <definedName name="DPA_5282">#REF!</definedName>
    <definedName name="DPA_5283">#REF!</definedName>
    <definedName name="DPA_5285">#REF!</definedName>
    <definedName name="DPA_5286">#REF!</definedName>
    <definedName name="DPA_5287">#REF!</definedName>
    <definedName name="DPA_5288">#REF!</definedName>
    <definedName name="DPA_5289">#REF!</definedName>
    <definedName name="DPA_5291">#REF!</definedName>
    <definedName name="DPA_5292">#REF!</definedName>
    <definedName name="DPA_5293">#REF!</definedName>
    <definedName name="DPA_5294">#REF!</definedName>
    <definedName name="DPA_5295">#REF!</definedName>
    <definedName name="DPA_5296">#REF!</definedName>
    <definedName name="DPA_5298">#REF!</definedName>
    <definedName name="DPA_5299">#REF!</definedName>
    <definedName name="DPA_5300">#REF!</definedName>
    <definedName name="DPA_5301">#REF!</definedName>
    <definedName name="DPA_5302">#REF!</definedName>
    <definedName name="DPA_5304">#REF!</definedName>
    <definedName name="DPA_5305">#REF!</definedName>
    <definedName name="DPA_5306">#REF!</definedName>
    <definedName name="DPA_5307">#REF!</definedName>
    <definedName name="DPA_5308">#REF!</definedName>
    <definedName name="DPA_5310">#REF!</definedName>
    <definedName name="DPA_5311">#REF!</definedName>
    <definedName name="DPA_5312">#REF!</definedName>
    <definedName name="DPA_5313">#REF!</definedName>
    <definedName name="DPA_5314">#REF!</definedName>
    <definedName name="DPA_5316">#REF!</definedName>
    <definedName name="DPA_5317">#REF!</definedName>
    <definedName name="DPA_5318">#REF!</definedName>
    <definedName name="DPA_5319">#REF!</definedName>
    <definedName name="DPA_5320">#REF!</definedName>
    <definedName name="DPA_5322">#REF!</definedName>
    <definedName name="DPA_5323">#REF!</definedName>
    <definedName name="DPA_5324">#REF!</definedName>
    <definedName name="DPA_5325">#REF!</definedName>
    <definedName name="DPA_5326">#REF!</definedName>
    <definedName name="DPA_5328">#REF!</definedName>
    <definedName name="DPA_5329">#REF!</definedName>
    <definedName name="DPA_5330">#REF!</definedName>
    <definedName name="DPA_5331">#REF!</definedName>
    <definedName name="DPA_5332">#REF!</definedName>
    <definedName name="DPA_5333">#REF!</definedName>
    <definedName name="DPA_5335">#REF!</definedName>
    <definedName name="DPA_5336">#REF!</definedName>
    <definedName name="DPA_5337">#REF!</definedName>
    <definedName name="DPA_5338">#REF!</definedName>
    <definedName name="DPA_5339">#REF!</definedName>
    <definedName name="DPA_5341">#REF!</definedName>
    <definedName name="DPA_5342">#REF!</definedName>
    <definedName name="DPA_5343">#REF!</definedName>
    <definedName name="DPA_5344">#REF!</definedName>
    <definedName name="DPA_5345">#REF!</definedName>
    <definedName name="DPA_5346">#REF!</definedName>
    <definedName name="DPA_5348">#REF!</definedName>
    <definedName name="DPA_5349">#REF!</definedName>
    <definedName name="DPA_5350">#REF!</definedName>
    <definedName name="DPA_5351">#REF!</definedName>
    <definedName name="DPA_5352">#REF!</definedName>
    <definedName name="DPA_5354">#REF!</definedName>
    <definedName name="DPA_5355">#REF!</definedName>
    <definedName name="DPA_5363">#REF!</definedName>
    <definedName name="DPA_5364">#REF!</definedName>
    <definedName name="DPA_5365">#REF!</definedName>
    <definedName name="DPA_5366">#REF!</definedName>
    <definedName name="DPA_5367">#REF!</definedName>
    <definedName name="DPA_5368">#REF!</definedName>
    <definedName name="DPA_5369">#REF!</definedName>
    <definedName name="DPA_5370">#REF!</definedName>
    <definedName name="DPA_5371">#REF!</definedName>
    <definedName name="DPA_5372">#REF!</definedName>
    <definedName name="DPA_5373">#REF!</definedName>
    <definedName name="DPA_5374">#REF!</definedName>
    <definedName name="DPA_5375">#REF!</definedName>
    <definedName name="DPA_5376">#REF!</definedName>
    <definedName name="DPA_5377">#REF!</definedName>
    <definedName name="DPA_5378">#REF!</definedName>
    <definedName name="DPA_5379">#REF!</definedName>
    <definedName name="DPA_5380">#REF!</definedName>
    <definedName name="DPA_5381">#REF!</definedName>
    <definedName name="DPA_5382">#REF!</definedName>
    <definedName name="DPA_5383">#REF!</definedName>
    <definedName name="DPA_5384">#REF!</definedName>
    <definedName name="DPA_5385">#REF!</definedName>
    <definedName name="DPA_5386">#REF!</definedName>
    <definedName name="DPA_5387">#REF!</definedName>
    <definedName name="DPA_5388">#REF!</definedName>
    <definedName name="DPA_5389">#REF!</definedName>
    <definedName name="DPA_5390">#REF!</definedName>
    <definedName name="DPA_5391">#REF!</definedName>
    <definedName name="DPA_5392">#REF!</definedName>
    <definedName name="DPA_5393">#REF!</definedName>
    <definedName name="DPA_5394">#REF!</definedName>
    <definedName name="DPA_5395">#REF!</definedName>
    <definedName name="DPA_5396">#REF!</definedName>
    <definedName name="DPA_5410">#REF!</definedName>
    <definedName name="DPA_5424">#REF!</definedName>
    <definedName name="DPA_5440">#REF!</definedName>
    <definedName name="DPA_5443">#REF!</definedName>
    <definedName name="DPA_5458">#REF!</definedName>
    <definedName name="DPA_5468">#REF!</definedName>
    <definedName name="DPA_5477" localSheetId="4">'Modified CC1'!$G$107</definedName>
    <definedName name="DPA_5483">#REF!</definedName>
    <definedName name="DPA_5497">#REF!</definedName>
    <definedName name="DPA_5498">#REF!</definedName>
    <definedName name="DPA_5511">#REF!</definedName>
    <definedName name="DPA_5534">#REF!</definedName>
    <definedName name="DPA_5535">#REF!</definedName>
    <definedName name="DPA_5536">#REF!</definedName>
    <definedName name="DPA_5537">#REF!</definedName>
    <definedName name="DPA_5538">#REF!</definedName>
    <definedName name="DPA_5539">#REF!</definedName>
    <definedName name="DPA_5540">#REF!</definedName>
    <definedName name="DPA_5541">#REF!</definedName>
    <definedName name="DPA_5542">#REF!</definedName>
    <definedName name="DPA_5543">#REF!</definedName>
    <definedName name="DPA_5544">#REF!</definedName>
    <definedName name="DPA_5545">#REF!</definedName>
    <definedName name="DPA_5546">#REF!</definedName>
    <definedName name="DPA_5547">#REF!</definedName>
    <definedName name="DPA_5548">#REF!</definedName>
    <definedName name="DPA_5549">#REF!</definedName>
    <definedName name="DPA_5564">#REF!</definedName>
    <definedName name="DPA_5614">#REF!</definedName>
    <definedName name="DPA_5621">#REF!</definedName>
    <definedName name="DPA_5900">#REF!</definedName>
    <definedName name="DPA_5901">#REF!</definedName>
    <definedName name="DPA_5903">#REF!</definedName>
    <definedName name="DPA_5906">#REF!</definedName>
    <definedName name="DPA_5907">#REF!</definedName>
    <definedName name="DPA_5908">#REF!</definedName>
    <definedName name="DPA_5909">#REF!</definedName>
    <definedName name="DPA_5910">#REF!</definedName>
    <definedName name="DPA_5912">#REF!</definedName>
    <definedName name="DPA_5913">#REF!</definedName>
    <definedName name="DPA_5915">#REF!</definedName>
    <definedName name="DPA_5918">#REF!</definedName>
    <definedName name="DPA_5919">#REF!</definedName>
    <definedName name="DPA_5920">#REF!</definedName>
    <definedName name="DPA_5921">#REF!</definedName>
    <definedName name="DPA_5922">#REF!</definedName>
    <definedName name="DPA_5924">#REF!</definedName>
    <definedName name="DPA_5925">#REF!</definedName>
    <definedName name="DPA_5927">#REF!</definedName>
    <definedName name="DPA_5930">#REF!</definedName>
    <definedName name="DPA_5931">#REF!</definedName>
    <definedName name="DPA_5932">#REF!</definedName>
    <definedName name="DPA_5933">#REF!</definedName>
    <definedName name="DPA_5934">#REF!</definedName>
    <definedName name="DPA_5936">#REF!</definedName>
    <definedName name="DPA_5937">#REF!</definedName>
    <definedName name="DPA_5938">#REF!</definedName>
    <definedName name="DPA_5943">#REF!</definedName>
    <definedName name="DPA_5944">#REF!</definedName>
    <definedName name="DPA_5945">#REF!</definedName>
    <definedName name="DPA_5946">#REF!</definedName>
    <definedName name="DPA_5947">#REF!</definedName>
    <definedName name="DPA_5949">#REF!</definedName>
    <definedName name="DPA_5950">#REF!</definedName>
    <definedName name="DPA_5951">#REF!</definedName>
    <definedName name="DPA_5952">#REF!</definedName>
    <definedName name="DPA_5953">#REF!</definedName>
    <definedName name="DPA_5954">#REF!</definedName>
    <definedName name="DPA_5955">#REF!</definedName>
    <definedName name="DPA_5956">#REF!</definedName>
    <definedName name="DPA_5957">#REF!</definedName>
    <definedName name="DPA_5958">#REF!</definedName>
    <definedName name="DPA_5959">#REF!</definedName>
    <definedName name="DPA_5960">#REF!</definedName>
    <definedName name="DPA_5961">#REF!</definedName>
    <definedName name="DPA_5962">#REF!</definedName>
    <definedName name="DPA_5963">#REF!</definedName>
    <definedName name="DPA_5964">#REF!</definedName>
    <definedName name="DPA_5965">#REF!</definedName>
    <definedName name="DPA_5966">#REF!</definedName>
    <definedName name="DPA_5967">#REF!</definedName>
    <definedName name="DPA_5968">#REF!</definedName>
    <definedName name="DPA_5969">#REF!</definedName>
    <definedName name="DPA_5970">#REF!</definedName>
    <definedName name="DPA_5971">#REF!</definedName>
    <definedName name="DPA_5972">#REF!</definedName>
    <definedName name="DPA_5973">#REF!</definedName>
    <definedName name="DPA_5974">#REF!</definedName>
    <definedName name="DPA_5975">#REF!</definedName>
    <definedName name="DPA_5976">#REF!</definedName>
    <definedName name="DPA_5977">#REF!</definedName>
    <definedName name="DPA_5978">#REF!</definedName>
    <definedName name="DPA_5979">#REF!</definedName>
    <definedName name="DPA_5980">#REF!</definedName>
    <definedName name="DPA_5981">#REF!</definedName>
    <definedName name="DPA_5982">#REF!</definedName>
    <definedName name="DPA_5983">#REF!</definedName>
    <definedName name="DPA_5984">#REF!</definedName>
    <definedName name="DPA_5985">#REF!</definedName>
    <definedName name="DPA_5986">#REF!</definedName>
    <definedName name="DPA_5987">#REF!</definedName>
    <definedName name="DPA_5988">#REF!</definedName>
    <definedName name="DPA_5989">#REF!</definedName>
    <definedName name="DPA_5990">#REF!</definedName>
    <definedName name="DPA_5991">#REF!</definedName>
    <definedName name="DPA_5992">#REF!</definedName>
    <definedName name="DPA_5993">#REF!</definedName>
    <definedName name="DPA_5994">#REF!</definedName>
    <definedName name="DPA_5995">#REF!</definedName>
    <definedName name="DPA_5996">#REF!</definedName>
    <definedName name="DPA_5997">#REF!</definedName>
    <definedName name="DPA_6000">#REF!</definedName>
    <definedName name="DPA_6002">#REF!</definedName>
    <definedName name="DPA_6003">#REF!</definedName>
    <definedName name="DPA_6004">#REF!</definedName>
    <definedName name="DPA_6005">#REF!</definedName>
    <definedName name="DPA_6006">#REF!</definedName>
    <definedName name="DPA_6008">#REF!</definedName>
    <definedName name="DPA_6009">#REF!</definedName>
    <definedName name="DPA_6012">#REF!</definedName>
    <definedName name="DPA_6014">#REF!</definedName>
    <definedName name="DPA_6015">#REF!</definedName>
    <definedName name="DPA_6016">#REF!</definedName>
    <definedName name="DPA_6017">#REF!</definedName>
    <definedName name="DPA_6020">#REF!</definedName>
    <definedName name="DPA_6021">#REF!</definedName>
    <definedName name="DPA_6024">#REF!</definedName>
    <definedName name="DPA_6026">#REF!</definedName>
    <definedName name="DPA_6027">#REF!</definedName>
    <definedName name="DPA_6028">#REF!</definedName>
    <definedName name="DPA_6029">#REF!</definedName>
    <definedName name="DPA_6030">#REF!</definedName>
    <definedName name="DPA_6032">#REF!</definedName>
    <definedName name="DPA_6033">#REF!</definedName>
    <definedName name="DPA_6034">#REF!</definedName>
    <definedName name="DPA_6039">#REF!</definedName>
    <definedName name="DPA_6040">#REF!</definedName>
    <definedName name="DPA_6041">#REF!</definedName>
    <definedName name="DPA_6042">#REF!</definedName>
    <definedName name="DPA_6043">#REF!</definedName>
    <definedName name="DPA_6045">#REF!</definedName>
    <definedName name="DPA_6046">#REF!</definedName>
    <definedName name="DPA_6047">#REF!</definedName>
    <definedName name="DPA_6048">#REF!</definedName>
    <definedName name="DPA_6049">#REF!</definedName>
    <definedName name="DPA_6050">#REF!</definedName>
    <definedName name="DPA_6051">#REF!</definedName>
    <definedName name="DPA_6052">#REF!</definedName>
    <definedName name="DPA_6053">#REF!</definedName>
    <definedName name="DPA_6054">#REF!</definedName>
    <definedName name="DPA_6055">#REF!</definedName>
    <definedName name="DPA_6056">#REF!</definedName>
    <definedName name="DPA_6057">#REF!</definedName>
    <definedName name="DPA_6058">#REF!</definedName>
    <definedName name="DPA_6059">#REF!</definedName>
    <definedName name="DPA_6060">#REF!</definedName>
    <definedName name="DPA_6061">#REF!</definedName>
    <definedName name="DPA_6062">#REF!</definedName>
    <definedName name="DPA_6063">#REF!</definedName>
    <definedName name="DPA_6064">#REF!</definedName>
    <definedName name="DPA_6065">#REF!</definedName>
    <definedName name="DPA_6066">#REF!</definedName>
    <definedName name="DPA_6067">#REF!</definedName>
    <definedName name="DPA_6068">#REF!</definedName>
    <definedName name="DPA_6069">#REF!</definedName>
    <definedName name="DPA_6070">#REF!</definedName>
    <definedName name="DPA_6071">#REF!</definedName>
    <definedName name="DPA_6072">#REF!</definedName>
    <definedName name="DPA_6073">#REF!</definedName>
    <definedName name="DPA_6074">#REF!</definedName>
    <definedName name="DPA_6075">#REF!</definedName>
    <definedName name="DPA_6076">#REF!</definedName>
    <definedName name="DPA_6077">#REF!</definedName>
    <definedName name="DPA_6078">#REF!</definedName>
    <definedName name="DPA_6079">#REF!</definedName>
    <definedName name="DPA_6812">#REF!</definedName>
    <definedName name="DPA_7040">#REF!</definedName>
    <definedName name="DPA_7041">#REF!</definedName>
    <definedName name="DPA_7042">#REF!</definedName>
    <definedName name="DPA_7043">#REF!</definedName>
    <definedName name="DPA_7044">#REF!</definedName>
    <definedName name="DPA_7045">#REF!</definedName>
    <definedName name="DPA_7046">#REF!</definedName>
    <definedName name="DPA_7047">#REF!</definedName>
    <definedName name="DPA_7048">#REF!</definedName>
    <definedName name="DPA_7049">#REF!</definedName>
    <definedName name="DPA_7050">#REF!</definedName>
    <definedName name="DPA_7051">#REF!</definedName>
    <definedName name="DPA_7052">#REF!</definedName>
    <definedName name="DPA_7053">#REF!</definedName>
    <definedName name="DPA_7054">#REF!</definedName>
    <definedName name="DPA_7055">#REF!</definedName>
    <definedName name="DPA_7056">#REF!</definedName>
    <definedName name="DPA_7057">#REF!</definedName>
    <definedName name="DPA_7058">#REF!</definedName>
    <definedName name="DPA_7059">#REF!</definedName>
    <definedName name="DPA_7060">#REF!</definedName>
    <definedName name="DPA_7061">#REF!</definedName>
    <definedName name="DPA_7062">#REF!</definedName>
    <definedName name="DPA_7063">#REF!</definedName>
    <definedName name="DPA_7064">#REF!</definedName>
    <definedName name="DPA_7065">#REF!</definedName>
    <definedName name="DPA_7066">#REF!</definedName>
    <definedName name="DPA_7067">#REF!</definedName>
    <definedName name="DPA_7068">#REF!</definedName>
    <definedName name="DPA_7069">#REF!</definedName>
    <definedName name="DPA_7070">#REF!</definedName>
    <definedName name="DPA_7071">#REF!</definedName>
    <definedName name="DPA_7072">#REF!</definedName>
    <definedName name="DPA_7073">#REF!</definedName>
    <definedName name="DPA_7074">#REF!</definedName>
    <definedName name="DPA_7075">#REF!</definedName>
    <definedName name="DPA_7076">#REF!</definedName>
    <definedName name="DPA_7077">#REF!</definedName>
    <definedName name="DPA_7078">#REF!</definedName>
    <definedName name="DPA_7079">#REF!</definedName>
    <definedName name="DPA_7080">#REF!</definedName>
    <definedName name="DPA_7081">#REF!</definedName>
    <definedName name="DPA_7106">#REF!</definedName>
    <definedName name="DPA_7107">#REF!</definedName>
    <definedName name="DPA_7108">#REF!</definedName>
    <definedName name="DPA_7109">#REF!</definedName>
    <definedName name="DPA_7110">#REF!</definedName>
    <definedName name="DPA_7111">#REF!</definedName>
    <definedName name="DPA_7112">#REF!</definedName>
    <definedName name="DPA_7113">#REF!</definedName>
    <definedName name="DPA_7114">#REF!</definedName>
    <definedName name="DPA_7115">#REF!</definedName>
    <definedName name="DPA_7116">#REF!</definedName>
    <definedName name="DPA_7117">#REF!</definedName>
    <definedName name="DPA_7118">#REF!</definedName>
    <definedName name="DPA_7119">#REF!</definedName>
    <definedName name="DPA_7120">#REF!</definedName>
    <definedName name="DPA_7121">#REF!</definedName>
    <definedName name="DPA_7122">#REF!</definedName>
    <definedName name="DPA_7123">#REF!</definedName>
    <definedName name="DPA_7124">#REF!</definedName>
    <definedName name="DPA_7125">#REF!</definedName>
    <definedName name="DPA_7126">#REF!</definedName>
    <definedName name="DPA_7128">#REF!</definedName>
    <definedName name="DPA_7129">#REF!</definedName>
    <definedName name="DPA_7130">#REF!</definedName>
    <definedName name="DPA_7131">#REF!</definedName>
    <definedName name="DPA_7132">#REF!</definedName>
    <definedName name="DPA_8687">#REF!</definedName>
    <definedName name="DPA_8688">#REF!</definedName>
    <definedName name="DPA_8689">#REF!</definedName>
    <definedName name="DPA_8690">#REF!</definedName>
    <definedName name="DPA_8691">#REF!</definedName>
    <definedName name="DPA_8692">#REF!</definedName>
    <definedName name="DPA_8693">#REF!</definedName>
    <definedName name="DPA_8694">#REF!</definedName>
    <definedName name="DPA_8695">#REF!</definedName>
    <definedName name="DPA_8696">#REF!</definedName>
    <definedName name="DPA_8697">#REF!</definedName>
    <definedName name="DPA_8698">#REF!</definedName>
    <definedName name="DPA_8699">#REF!</definedName>
    <definedName name="DPA_8938">#REF!</definedName>
    <definedName name="DPCount">#REF!</definedName>
    <definedName name="DPcount2">#REF!</definedName>
    <definedName name="DPcount3">#REF!</definedName>
    <definedName name="DPS_4948">#REF!</definedName>
    <definedName name="draft">#REF!</definedName>
    <definedName name="ds">#REF!</definedName>
    <definedName name="dsfa">#REF!</definedName>
    <definedName name="Dsign">14</definedName>
    <definedName name="Dtranche">23</definedName>
    <definedName name="Dues">#REF!</definedName>
    <definedName name="Dues1">#REF!</definedName>
    <definedName name="dz">#REF!</definedName>
    <definedName name="e">#REF!</definedName>
    <definedName name="EAD">#REF!</definedName>
    <definedName name="EAD_Not_Discounted">#REF!</definedName>
    <definedName name="Eco_Adj">#REF!</definedName>
    <definedName name="end">#REF!</definedName>
    <definedName name="EQB">#REF!</definedName>
    <definedName name="er">#REF!</definedName>
    <definedName name="exp">#REF!</definedName>
    <definedName name="Exposurelimits">#REF!</definedName>
    <definedName name="Facility">20</definedName>
    <definedName name="FacilityBV">38</definedName>
    <definedName name="FacilityDef">39</definedName>
    <definedName name="FacilityLossAct">40</definedName>
    <definedName name="FacilityLossEst">41</definedName>
    <definedName name="fdg">#REF!</definedName>
    <definedName name="female">#REF!</definedName>
    <definedName name="FINAL">#REF!</definedName>
    <definedName name="Finders_Fees">OFFSET(#REF!,0,0,COUNTA(#REF!),1)</definedName>
    <definedName name="FIRB_Bank">#REF!</definedName>
    <definedName name="FIRB_Corporate">#REF!</definedName>
    <definedName name="FIRB_Corporate_DD">#REF!</definedName>
    <definedName name="FIRB_SL_HVCRE">#REF!</definedName>
    <definedName name="FIRB_SL_HVCRE_DD">#REF!</definedName>
    <definedName name="FIRB_SL_NonHVCRE">#REF!</definedName>
    <definedName name="FIRB_SL_NonHVCRE_DD">#REF!</definedName>
    <definedName name="FIRB_SME_Corp">#REF!</definedName>
    <definedName name="FIRB_SME_Corp_DD">#REF!</definedName>
    <definedName name="FIRB_Sovereign">#REF!</definedName>
    <definedName name="FIRB_Trading">#REF!</definedName>
    <definedName name="FLC">#REF!</definedName>
    <definedName name="FPeriodClosed">19</definedName>
    <definedName name="FperiodDefault">17</definedName>
    <definedName name="FPeriodSign">15</definedName>
    <definedName name="fsdf">#REF!</definedName>
    <definedName name="FSGroup">12</definedName>
    <definedName name="FTP">#REF!</definedName>
    <definedName name="GECC_Spread_to_Swaps">#REF!</definedName>
    <definedName name="gg">#REF!</definedName>
    <definedName name="GL_INTERFACE_REFERENCE7">#REF!</definedName>
    <definedName name="glbalance">#REF!</definedName>
    <definedName name="GLData">OFFSET(#REF!,0,0,COUNTA(#REF!),29)</definedName>
    <definedName name="GOCorCDORatWal">#REF!</definedName>
    <definedName name="goodwill_adj">#REF!</definedName>
    <definedName name="Grade">#REF!</definedName>
    <definedName name="gta">#REF!</definedName>
    <definedName name="h">#REF!</definedName>
    <definedName name="h_risk_horizon">#REF!</definedName>
    <definedName name="harjas" hidden="1">#REF!</definedName>
    <definedName name="Header">#REF!</definedName>
    <definedName name="Header1">#REF!</definedName>
    <definedName name="hedge">#REF!</definedName>
    <definedName name="hedge1">#REF!</definedName>
    <definedName name="hedge2">#REF!</definedName>
    <definedName name="hold">#REF!</definedName>
    <definedName name="Holdbacks">#REF!</definedName>
    <definedName name="i">#REF!</definedName>
    <definedName name="Ind">#REF!</definedName>
    <definedName name="Index">#REF!</definedName>
    <definedName name="Industry">9</definedName>
    <definedName name="Institution_Code">#REF!</definedName>
    <definedName name="Interest">OFFSET(#REF!,0,0,COUNTA(#REF!),1)</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"03/31/2021 17:41:05"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RB_Bank">#REF!</definedName>
    <definedName name="IRB_Corporate">#REF!</definedName>
    <definedName name="IRB_Corporate_DD">#REF!</definedName>
    <definedName name="IRB_Equity">#REF!</definedName>
    <definedName name="IRB_HELOC">#REF!</definedName>
    <definedName name="IRB_Other_Retail">#REF!</definedName>
    <definedName name="IRB_QRR">#REF!</definedName>
    <definedName name="IRB_Residential">#REF!</definedName>
    <definedName name="IRB_SBE_Retail">#REF!</definedName>
    <definedName name="IRB_Securitization">#REF!</definedName>
    <definedName name="IRB_SL_HVCRE">#REF!</definedName>
    <definedName name="IRB_SL_HVCRE_DD">#REF!</definedName>
    <definedName name="IRB_SL_NonHVCRE">#REF!</definedName>
    <definedName name="IRB_SL_NonHVCRE_DD">#REF!</definedName>
    <definedName name="IRB_SL_Slotting">#REF!</definedName>
    <definedName name="IRB_SME_Corp">#REF!</definedName>
    <definedName name="IRB_SME_Corp_DD">#REF!</definedName>
    <definedName name="IRB_SME_Retail">#REF!</definedName>
    <definedName name="IRB_Sovereign">#REF!</definedName>
    <definedName name="IRB_Trading">#REF!</definedName>
    <definedName name="IRP">#REF!</definedName>
    <definedName name="jjjjjjj">#REF!</definedName>
    <definedName name="July">#REF!</definedName>
    <definedName name="june">#REF!</definedName>
    <definedName name="junetb">#REF!</definedName>
    <definedName name="Kemp">29</definedName>
    <definedName name="kkkk">#REF!</definedName>
    <definedName name="l">#REF!</definedName>
    <definedName name="Last_Row" localSheetId="12">IF('CCR5'!Values_Entered,Header_Row+'CCR5'!Number_of_Payments,Header_Row)</definedName>
    <definedName name="Last_Row" localSheetId="0">IF(Cover!Values_Entered,Header_Row+Cover!Number_of_Payments,Header_Row)</definedName>
    <definedName name="Last_Row" localSheetId="8">IF('CR5'!Values_Entered,Header_Row+'CR5'!Number_of_Payments,Header_Row)</definedName>
    <definedName name="Last_Row" localSheetId="9">IF('CR5-CCF'!Values_Entered,Header_Row+'CR5-CCF'!Number_of_Payments,Header_Row)</definedName>
    <definedName name="Last_Row">IF(Values_Entered,Header_Row+Number_of_Payments,Header_Row)</definedName>
    <definedName name="LAVData" localSheetId="0">OFFSET(#REF!,0,0,COUNTA(#REF!),11)</definedName>
    <definedName name="LAVData">OFFSET(#REF!,0,0,COUNTA(#REF!),11)</definedName>
    <definedName name="LeasesActive">#REF!</definedName>
    <definedName name="LeasesBuyouts">#REF!</definedName>
    <definedName name="LeasesClosed">#REF!</definedName>
    <definedName name="LeasesNew">#REF!</definedName>
    <definedName name="Legend">#REF!</definedName>
    <definedName name="lk">#REF!</definedName>
    <definedName name="LOC">#REF!</definedName>
    <definedName name="LOC_WORKING">#REF!</definedName>
    <definedName name="LP">#REF!</definedName>
    <definedName name="LPLeaseRef">#REF!</definedName>
    <definedName name="ltn">#REF!</definedName>
    <definedName name="m">#REF!</definedName>
    <definedName name="MAIN_Query">#REF!</definedName>
    <definedName name="male">#REF!</definedName>
    <definedName name="MAPPING_BEN_Acct">#REF!</definedName>
    <definedName name="MAPPING_BEN_Description">#REF!</definedName>
    <definedName name="MAPPING_EQB_Acct">#REF!</definedName>
    <definedName name="MAPPING_EQB_Description">#REF!</definedName>
    <definedName name="Market_Risk">#REF!</definedName>
    <definedName name="martb">#REF!</definedName>
    <definedName name="Matrix">#N/A</definedName>
    <definedName name="maturity">#REF!</definedName>
    <definedName name="maur">#REF!</definedName>
    <definedName name="May">#REF!</definedName>
    <definedName name="maytb">#REF!</definedName>
    <definedName name="Message_Type">#REF!</definedName>
    <definedName name="mk">#REF!</definedName>
    <definedName name="mkk">#REF!</definedName>
    <definedName name="mm">#REF!</definedName>
    <definedName name="MSL">#REF!</definedName>
    <definedName name="myrange">OFFSET(#REF!,0,0,COUNTA(#REF!),COUNTA(#REF!))</definedName>
    <definedName name="n">#REF!</definedName>
    <definedName name="Name">#REF!</definedName>
    <definedName name="Names">#REF!</definedName>
    <definedName name="names1">#REF!</definedName>
    <definedName name="NetNew">30</definedName>
    <definedName name="New_Exp">#REF!</definedName>
    <definedName name="New_Exp1">#REF!</definedName>
    <definedName name="nhn">#REF!</definedName>
    <definedName name="nm">#REF!</definedName>
    <definedName name="Nov">#REF!</definedName>
    <definedName name="npv">#REF!</definedName>
    <definedName name="NSFLast">#REF!</definedName>
    <definedName name="NSFs">#REF!</definedName>
    <definedName name="Number_of_Payments" localSheetId="12">MATCH(0.01,End_Bal,-1)+1</definedName>
    <definedName name="Number_of_Payments" localSheetId="0">MATCH(0.01,End_Bal,-1)+1</definedName>
    <definedName name="Number_of_Payments" localSheetId="8">MATCH(0.01,End_Bal,-1)+1</definedName>
    <definedName name="Number_of_Payments" localSheetId="9">MATCH(0.01,End_Bal,-1)+1</definedName>
    <definedName name="Number_of_Payments">MATCH(0.01,End_Bal,-1)+1</definedName>
    <definedName name="Nxt_pmt_dt">#REF!</definedName>
    <definedName name="o">#REF!</definedName>
    <definedName name="Obligor_Guarantor">#REF!</definedName>
    <definedName name="Oct">#REF!</definedName>
    <definedName name="Off_Balance_Sheet">#REF!</definedName>
    <definedName name="oo">#REF!</definedName>
    <definedName name="Op_Risk">#REF!</definedName>
    <definedName name="OrigCost">31</definedName>
    <definedName name="Other_Assets">#REF!</definedName>
    <definedName name="Overhead">#REF!</definedName>
    <definedName name="p">#REF!</definedName>
    <definedName name="P1FOOT">#REF!</definedName>
    <definedName name="P1FOOT1">#REF!</definedName>
    <definedName name="P3DTE">#REF!</definedName>
    <definedName name="P3DTE1">#REF!</definedName>
    <definedName name="P4INPBUD">#REF!</definedName>
    <definedName name="PAGE3">#REF!</definedName>
    <definedName name="PAGE31">#REF!</definedName>
    <definedName name="PAGEC">#REF!</definedName>
    <definedName name="PAGED">#REF!</definedName>
    <definedName name="Partner">OFFSET(#REF!,0,0,COUNTA(#REF!),1)</definedName>
    <definedName name="PAV">32</definedName>
    <definedName name="PAVData">OFFSET(#REF!,0,0,COUNTA(#REF!),19)</definedName>
    <definedName name="payment">#REF!</definedName>
    <definedName name="Payment_Date" localSheetId="12">DATE(YEAR(Loan_Start),MONTH(Loan_Start)+Payment_Number,DAY(Loan_Start))</definedName>
    <definedName name="Payment_Date" localSheetId="0">DATE(YEAR(Loan_Start),MONTH(Loan_Start)+Payment_Number,DAY(Loan_Start))</definedName>
    <definedName name="Payment_Date" localSheetId="8">DATE(YEAR(Loan_Start),MONTH(Loan_Start)+Payment_Number,DAY(Loan_Start))</definedName>
    <definedName name="Payment_Date" localSheetId="9">DATE(YEAR(Loan_Start),MONTH(Loan_Start)+Payment_Number,DAY(Loan_Start))</definedName>
    <definedName name="Payment_Date">DATE(YEAR(Loan_Start),MONTH(Loan_Start)+Payment_Number,DAY(Loan_Start))</definedName>
    <definedName name="PayoutDet" localSheetId="0">OFFSET(#REF!,0,0,COUNTA(#REF!),14)</definedName>
    <definedName name="PayoutDet">OFFSET(#REF!,0,0,COUNTA(#REF!),14)</definedName>
    <definedName name="PD_LGD_Equity">#REF!</definedName>
    <definedName name="Performance">#REF!</definedName>
    <definedName name="pfl">#REF!</definedName>
    <definedName name="Pool1">#REF!</definedName>
    <definedName name="Poolxxx">#REF!</definedName>
    <definedName name="PopCache_GL_INTERFACE_REFERENCE7" hidden="1">#REF!</definedName>
    <definedName name="pp">#REF!</definedName>
    <definedName name="PPBAF">#REF!</definedName>
    <definedName name="ppppp">#REF!</definedName>
    <definedName name="PPR">#REF!</definedName>
    <definedName name="PRData">OFFSET(#REF!,0,0,COUNTA(#REF!),18)</definedName>
    <definedName name="Premium">OFFSET(#REF!,0,0,COUNTA(#REF!),1)</definedName>
    <definedName name="price">#REF!</definedName>
    <definedName name="princ">#REF!</definedName>
    <definedName name="Principal">#REF!</definedName>
    <definedName name="_xlnm.Print_Area" localSheetId="10">'CCR1'!$B$1:$J$41</definedName>
    <definedName name="_xlnm.Print_Area" localSheetId="11">'CCR3'!$B$1:$P$62</definedName>
    <definedName name="_xlnm.Print_Area" localSheetId="12">'CCR5'!$B$1:$H$55</definedName>
    <definedName name="_xlnm.Print_Area" localSheetId="0">Cover!$B$2:$P$38</definedName>
    <definedName name="_xlnm.Print_Area" localSheetId="5">'CR1 '!$B$1:$J$36</definedName>
    <definedName name="_xlnm.Print_Area" localSheetId="6">'CR3'!$B$1:$J$35</definedName>
    <definedName name="_xlnm.Print_Area" localSheetId="7">'CR4'!$B$1:$I$107</definedName>
    <definedName name="_xlnm.Print_Area" localSheetId="8">'CR5'!$B$1:$AD$97</definedName>
    <definedName name="_xlnm.Print_Area" localSheetId="9">'CR5-CCF'!$B$1:$G$47</definedName>
    <definedName name="_xlnm.Print_Area" localSheetId="3">'KM1'!$B$1:$J$40</definedName>
    <definedName name="_xlnm.Print_Area" localSheetId="13">'LR2'!$B$1:$I$33</definedName>
    <definedName name="_xlnm.Print_Area" localSheetId="4">'Modified CC1'!$B$1:$I$67</definedName>
    <definedName name="_xlnm.Print_Area" localSheetId="1">'Notes to Readers'!$B$2:$D$29</definedName>
    <definedName name="_xlnm.Print_Area" localSheetId="2">ToC!$B$4:$G$34</definedName>
    <definedName name="_xlnm.Print_Area">#REF!</definedName>
    <definedName name="Print_Area_MI" localSheetId="0">#REF!</definedName>
    <definedName name="Print_Area_MI">#REF!</definedName>
    <definedName name="Print_Area_Reset" localSheetId="12">OFFSET(Full_Print,0,0,'CCR5'!Last_Row)</definedName>
    <definedName name="Print_Area_Reset" localSheetId="0">OFFSET(Full_Print,0,0,Cover!Last_Row)</definedName>
    <definedName name="Print_Area_Reset" localSheetId="8">OFFSET(Full_Print,0,0,'CR5'!Last_Row)</definedName>
    <definedName name="Print_Area_Reset" localSheetId="9">OFFSET(Full_Print,0,0,'CR5-CCF'!Last_Row)</definedName>
    <definedName name="Print_Area_Reset">OFFSET(Full_Print,0,0,Last_Row)</definedName>
    <definedName name="_xlnm.Print_Titles" localSheetId="11">'CCR3'!$3:$11</definedName>
    <definedName name="_xlnm.Print_Titles" localSheetId="12">'CCR5'!$3:$8</definedName>
    <definedName name="_xlnm.Print_Titles" localSheetId="7">'CR4'!$1:$7</definedName>
    <definedName name="_xlnm.Print_Titles" localSheetId="8">'CR5'!$1:$6</definedName>
    <definedName name="_xlnm.Print_Titles" localSheetId="9">'CR5-CCF'!$3:$6</definedName>
    <definedName name="_xlnm.Print_Titles" localSheetId="4">'Modified CC1'!$1:$5</definedName>
    <definedName name="PRINT1">#REF!</definedName>
    <definedName name="pro_rata">#REF!</definedName>
    <definedName name="pro_ratax">#REF!</definedName>
    <definedName name="product">#REF!</definedName>
    <definedName name="Product_Margin">#REF!</definedName>
    <definedName name="product_margin2">#REF!</definedName>
    <definedName name="Product_margin3">#REF!</definedName>
    <definedName name="Product_margin4">#REF!</definedName>
    <definedName name="PROGRAM_SHARE">#REF!</definedName>
    <definedName name="ProgramType">#REF!</definedName>
    <definedName name="Projected_depn">#REF!</definedName>
    <definedName name="Prop_type">OFFSET(#REF!,0,0,COUNTA(#REF!),1)</definedName>
    <definedName name="ProposedRWA_WrongWay">#REF!</definedName>
    <definedName name="Prov">#REF!</definedName>
    <definedName name="Province">10</definedName>
    <definedName name="Purchase_Date">#REF!</definedName>
    <definedName name="q">#REF!</definedName>
    <definedName name="qry_FX_Fwd_Basel_II_Sched_40">#REF!</definedName>
    <definedName name="qry_Intercorp_Swaps_By_Time_Buckets_Schedule_40_OSFI">#REF!</definedName>
    <definedName name="qry_Nicole__MV_Swaps___Pay_Rec_Floating_Figures">#REF!</definedName>
    <definedName name="qry_OSFI_Amortizing_Swap_Notionals">#REF!</definedName>
    <definedName name="qry_Sharon_s_Forward_Swaps_OSFI">#REF!</definedName>
    <definedName name="qry_Sharon_s_MV_Swaps___FinCad">#REF!</definedName>
    <definedName name="qry_Sharon_s_MV_Swaps___FINCAD_OSFI">#REF!</definedName>
    <definedName name="qry_Sharon_s_MV_XCurrency_Swaps___FINCAD_OSFI">#REF!</definedName>
    <definedName name="qry_Sharon_s_XCurrency_Basel_II_Sched_40">#REF!</definedName>
    <definedName name="qry_Swaps_By_Time_Buckets_OSFI_Quarterly">#REF!</definedName>
    <definedName name="qry_Swaps_By_Time_Buckets_Schedule_40_OSFI">#REF!</definedName>
    <definedName name="qry_SwapswithRatings">#REF!</definedName>
    <definedName name="qryCoveredOptionsBetweenTradeDate">#REF!</definedName>
    <definedName name="qw">#REF!</definedName>
    <definedName name="ram">#REF!</definedName>
    <definedName name="Rate">#REF!</definedName>
    <definedName name="rate_scenarios">#REF!</definedName>
    <definedName name="Rates_Input">#REF!</definedName>
    <definedName name="Ratio_and_ACM_Calculation">#REF!</definedName>
    <definedName name="RD">#REF!</definedName>
    <definedName name="RDB">#REF!</definedName>
    <definedName name="re">#REF!</definedName>
    <definedName name="Reconciliation">#REF!</definedName>
    <definedName name="Rem_principal_">OFFSET(#REF!,0,0,COUNTA(#REF!),1)</definedName>
    <definedName name="REPORT_DEPOSIT_DATE">#REF!</definedName>
    <definedName name="REPORT_FUNDING_DATE_END">#REF!</definedName>
    <definedName name="REPORT_FUNDING_DATE_START">#REF!</definedName>
    <definedName name="REPORT_RANGE">#REF!</definedName>
    <definedName name="REPORT_REQUEST_DATE">#REF!</definedName>
    <definedName name="RESET">#REF!</definedName>
    <definedName name="Return_Date">#REF!</definedName>
    <definedName name="rngArrearsCube">#REF!</definedName>
    <definedName name="rngCube">#REF!</definedName>
    <definedName name="rngCubeAdd" localSheetId="3">#REF!</definedName>
    <definedName name="rngCubeAdd">#REF!</definedName>
    <definedName name="rngMDX1" localSheetId="3">#REF!</definedName>
    <definedName name="rngMDX1">#REF!</definedName>
    <definedName name="rngMDX2" localSheetId="3">#REF!</definedName>
    <definedName name="rngMDX2">#REF!</definedName>
    <definedName name="rngMDX3">#REF!</definedName>
    <definedName name="rngPropCube">#REF!</definedName>
    <definedName name="rngServer">#REF!</definedName>
    <definedName name="rngTBLoanCube">#REF!</definedName>
    <definedName name="rose">#REF!</definedName>
    <definedName name="Row">#REF!</definedName>
    <definedName name="RPT_Date">#REF!</definedName>
    <definedName name="Run_Date">#REF!</definedName>
    <definedName name="RWA_Summary">#REF!</definedName>
    <definedName name="s">#REF!</definedName>
    <definedName name="Schedule_Listing">#REF!</definedName>
    <definedName name="sd">#REF!</definedName>
    <definedName name="Sec">#REF!</definedName>
    <definedName name="Securitizations">#REF!</definedName>
    <definedName name="Securitizer">42</definedName>
    <definedName name="Sept">#REF!</definedName>
    <definedName name="Servicing">#REF!</definedName>
    <definedName name="SignDate">#REF!</definedName>
    <definedName name="Sorted" localSheetId="0" hidden="1">{#N/A,#N/A,FALSE,"Aging Summary";#N/A,#N/A,FALSE,"Ratio Analysis";#N/A,#N/A,FALSE,"Test 120 Day Accts";#N/A,#N/A,FALSE,"Tickmarks"}</definedName>
    <definedName name="Sorted" hidden="1">{#N/A,#N/A,FALSE,"Aging Summary";#N/A,#N/A,FALSE,"Ratio Analysis";#N/A,#N/A,FALSE,"Test 120 Day Accts";#N/A,#N/A,FALSE,"Tickmarks"}</definedName>
    <definedName name="Stand_Bank">#REF!</definedName>
    <definedName name="Stand_Corporate">#REF!</definedName>
    <definedName name="Stand_Equity">#REF!</definedName>
    <definedName name="Stand_Other_Retail">#REF!</definedName>
    <definedName name="Stand_Residential">#REF!</definedName>
    <definedName name="Stand_Securitization">#REF!</definedName>
    <definedName name="Stand_SME_Corp">#REF!</definedName>
    <definedName name="Stand_SME_Retail">#REF!</definedName>
    <definedName name="Stand_Sovereign">#REF!</definedName>
    <definedName name="Stand_Trading">#REF!</definedName>
    <definedName name="Start_10">#REF!</definedName>
    <definedName name="Start_11">#REF!</definedName>
    <definedName name="Start_12">#REF!</definedName>
    <definedName name="Start_13">#REF!</definedName>
    <definedName name="Start_14">#REF!</definedName>
    <definedName name="Start_15">#REF!</definedName>
    <definedName name="Start_16">#REF!</definedName>
    <definedName name="Start_17">#REF!</definedName>
    <definedName name="Start_18">#REF!</definedName>
    <definedName name="Start_19">#REF!</definedName>
    <definedName name="Start_20">#REF!</definedName>
    <definedName name="Start_21">#REF!</definedName>
    <definedName name="Start_22">#REF!</definedName>
    <definedName name="Start_23">#REF!</definedName>
    <definedName name="Start_24">#REF!</definedName>
    <definedName name="Start_28">#REF!</definedName>
    <definedName name="Start_3">#REF!</definedName>
    <definedName name="Start_4">#REF!</definedName>
    <definedName name="Start_5">#REF!</definedName>
    <definedName name="Start_58">#REF!</definedName>
    <definedName name="Start_6">#REF!</definedName>
    <definedName name="Start_7">#REF!</definedName>
    <definedName name="Start_8">#REF!</definedName>
    <definedName name="Start_9">#REF!</definedName>
    <definedName name="Status">#REF!</definedName>
    <definedName name="StatusRptDate">#REF!</definedName>
    <definedName name="Subproduct">#REF!</definedName>
    <definedName name="subproduct0103">#REF!</definedName>
    <definedName name="Sundry">OFFSET(#REF!,0,0,COUNTA(#REF!),1)</definedName>
    <definedName name="Tech">#REF!</definedName>
    <definedName name="TemplateLayout">#REF!</definedName>
    <definedName name="Term">#REF!</definedName>
    <definedName name="Test_FX">#REF!</definedName>
    <definedName name="TEST2">#REF!</definedName>
    <definedName name="title">#REF!</definedName>
    <definedName name="TM1REBUILDOPTION">1</definedName>
    <definedName name="TORONTO_FIRE">#REF!</definedName>
    <definedName name="tot_reg_credit">#REF!</definedName>
    <definedName name="TotalDefault">#REF!</definedName>
    <definedName name="TotDefault">#REF!</definedName>
    <definedName name="totdefault2">#REF!</definedName>
    <definedName name="Tranche">#REF!</definedName>
    <definedName name="TrancheAmount">22</definedName>
    <definedName name="Trancheno">21</definedName>
    <definedName name="TrancheNum">#REF!</definedName>
    <definedName name="Tranches">OFFSET(#REF!,0,0,COUNTA(#REF!),18)</definedName>
    <definedName name="Transaction_Code">#REF!</definedName>
    <definedName name="TriggerDate">#REF!</definedName>
    <definedName name="Tsy">#REF!</definedName>
    <definedName name="tttt">#REF!</definedName>
    <definedName name="tu">#REF!</definedName>
    <definedName name="Type">#REF!</definedName>
    <definedName name="u">#REF!</definedName>
    <definedName name="ui">#REF!</definedName>
    <definedName name="uii">#REF!</definedName>
    <definedName name="und">#REF!</definedName>
    <definedName name="UW">#REF!</definedName>
    <definedName name="Val_Date">#REF!</definedName>
    <definedName name="Validation">#REF!</definedName>
    <definedName name="Values_Entered" localSheetId="12">IF(Loan_Amount*Interest_Rate*Loan_Years*Loan_Start&gt;0,1,0)</definedName>
    <definedName name="Values_Entered" localSheetId="0">IF(Loan_Amount*Interest_Rate*Loan_Years*Loan_Start&gt;0,1,0)</definedName>
    <definedName name="Values_Entered" localSheetId="8">IF(Loan_Amount*Interest_Rate*Loan_Years*Loan_Start&gt;0,1,0)</definedName>
    <definedName name="Values_Entered" localSheetId="9">IF(Loan_Amount*Interest_Rate*Loan_Years*Loan_Start&gt;0,1,0)</definedName>
    <definedName name="Values_Entered">IF(Loan_Amount*Interest_Rate*Loan_Years*Loan_Start&gt;0,1,0)</definedName>
    <definedName name="vb" localSheetId="0">#REF!</definedName>
    <definedName name="vb">#REF!</definedName>
    <definedName name="w" localSheetId="0">#REF!</definedName>
    <definedName name="w">#REF!</definedName>
    <definedName name="WA_Credit_Loss" localSheetId="0">#REF!</definedName>
    <definedName name="WA_Credit_Loss">#REF!</definedName>
    <definedName name="wac">#REF!</definedName>
    <definedName name="WAI">#REF!</definedName>
    <definedName name="wq">#REF!</definedName>
    <definedName name="wrn.Aging._.and._.Trend._.Analysis." localSheetId="0"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_1" localSheetId="0" hidden="1">{#N/A,#N/A,FALSE,"Aging Summary";#N/A,#N/A,FALSE,"Ratio Analysis";#N/A,#N/A,FALSE,"Test 120 Day Accts";#N/A,#N/A,FALSE,"Tickmarks"}</definedName>
    <definedName name="wrn.Aging._.and._.Trend._.Analysis._1" localSheetId="3"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Aging._.and._.Trend._.Analysis._1_1" localSheetId="0" hidden="1">{#N/A,#N/A,FALSE,"Aging Summary";#N/A,#N/A,FALSE,"Ratio Analysis";#N/A,#N/A,FALSE,"Test 120 Day Accts";#N/A,#N/A,FALSE,"Tickmarks"}</definedName>
    <definedName name="wrn.Aging._.and._.Trend._.Analysis._1_1" localSheetId="3" hidden="1">{#N/A,#N/A,FALSE,"Aging Summary";#N/A,#N/A,FALSE,"Ratio Analysis";#N/A,#N/A,FALSE,"Test 120 Day Accts";#N/A,#N/A,FALSE,"Tickmarks"}</definedName>
    <definedName name="wrn.Aging._.and._.Trend._.Analysis._1_1" hidden="1">{#N/A,#N/A,FALSE,"Aging Summary";#N/A,#N/A,FALSE,"Ratio Analysis";#N/A,#N/A,FALSE,"Test 120 Day Accts";#N/A,#N/A,FALSE,"Tickmarks"}</definedName>
    <definedName name="wrn.Aging._.and._.Trend._.Analysis._1_1_1" localSheetId="0" hidden="1">{#N/A,#N/A,FALSE,"Aging Summary";#N/A,#N/A,FALSE,"Ratio Analysis";#N/A,#N/A,FALSE,"Test 120 Day Accts";#N/A,#N/A,FALSE,"Tickmarks"}</definedName>
    <definedName name="wrn.Aging._.and._.Trend._.Analysis._1_1_1" localSheetId="3" hidden="1">{#N/A,#N/A,FALSE,"Aging Summary";#N/A,#N/A,FALSE,"Ratio Analysis";#N/A,#N/A,FALSE,"Test 120 Day Accts";#N/A,#N/A,FALSE,"Tickmarks"}</definedName>
    <definedName name="wrn.Aging._.and._.Trend._.Analysis._1_1_1" hidden="1">{#N/A,#N/A,FALSE,"Aging Summary";#N/A,#N/A,FALSE,"Ratio Analysis";#N/A,#N/A,FALSE,"Test 120 Day Accts";#N/A,#N/A,FALSE,"Tickmarks"}</definedName>
    <definedName name="wrn.Aging._.and._.Trend._.Analysis._1_1_1_1" localSheetId="0" hidden="1">{#N/A,#N/A,FALSE,"Aging Summary";#N/A,#N/A,FALSE,"Ratio Analysis";#N/A,#N/A,FALSE,"Test 120 Day Accts";#N/A,#N/A,FALSE,"Tickmarks"}</definedName>
    <definedName name="wrn.Aging._.and._.Trend._.Analysis._1_1_1_1" localSheetId="3" hidden="1">{#N/A,#N/A,FALSE,"Aging Summary";#N/A,#N/A,FALSE,"Ratio Analysis";#N/A,#N/A,FALSE,"Test 120 Day Accts";#N/A,#N/A,FALSE,"Tickmarks"}</definedName>
    <definedName name="wrn.Aging._.and._.Trend._.Analysis._1_1_1_1" hidden="1">{#N/A,#N/A,FALSE,"Aging Summary";#N/A,#N/A,FALSE,"Ratio Analysis";#N/A,#N/A,FALSE,"Test 120 Day Accts";#N/A,#N/A,FALSE,"Tickmarks"}</definedName>
    <definedName name="wrn.Aging._.and._.Trend._.Analysis._1_1_1_2" localSheetId="0" hidden="1">{#N/A,#N/A,FALSE,"Aging Summary";#N/A,#N/A,FALSE,"Ratio Analysis";#N/A,#N/A,FALSE,"Test 120 Day Accts";#N/A,#N/A,FALSE,"Tickmarks"}</definedName>
    <definedName name="wrn.Aging._.and._.Trend._.Analysis._1_1_1_2" localSheetId="3" hidden="1">{#N/A,#N/A,FALSE,"Aging Summary";#N/A,#N/A,FALSE,"Ratio Analysis";#N/A,#N/A,FALSE,"Test 120 Day Accts";#N/A,#N/A,FALSE,"Tickmarks"}</definedName>
    <definedName name="wrn.Aging._.and._.Trend._.Analysis._1_1_1_2" hidden="1">{#N/A,#N/A,FALSE,"Aging Summary";#N/A,#N/A,FALSE,"Ratio Analysis";#N/A,#N/A,FALSE,"Test 120 Day Accts";#N/A,#N/A,FALSE,"Tickmarks"}</definedName>
    <definedName name="wrn.Aging._.and._.Trend._.Analysis._1_1_1_3" localSheetId="0" hidden="1">{#N/A,#N/A,FALSE,"Aging Summary";#N/A,#N/A,FALSE,"Ratio Analysis";#N/A,#N/A,FALSE,"Test 120 Day Accts";#N/A,#N/A,FALSE,"Tickmarks"}</definedName>
    <definedName name="wrn.Aging._.and._.Trend._.Analysis._1_1_1_3" localSheetId="3" hidden="1">{#N/A,#N/A,FALSE,"Aging Summary";#N/A,#N/A,FALSE,"Ratio Analysis";#N/A,#N/A,FALSE,"Test 120 Day Accts";#N/A,#N/A,FALSE,"Tickmarks"}</definedName>
    <definedName name="wrn.Aging._.and._.Trend._.Analysis._1_1_1_3" hidden="1">{#N/A,#N/A,FALSE,"Aging Summary";#N/A,#N/A,FALSE,"Ratio Analysis";#N/A,#N/A,FALSE,"Test 120 Day Accts";#N/A,#N/A,FALSE,"Tickmarks"}</definedName>
    <definedName name="wrn.Aging._.and._.Trend._.Analysis._1_1_1_4" localSheetId="0" hidden="1">{#N/A,#N/A,FALSE,"Aging Summary";#N/A,#N/A,FALSE,"Ratio Analysis";#N/A,#N/A,FALSE,"Test 120 Day Accts";#N/A,#N/A,FALSE,"Tickmarks"}</definedName>
    <definedName name="wrn.Aging._.and._.Trend._.Analysis._1_1_1_4" localSheetId="3" hidden="1">{#N/A,#N/A,FALSE,"Aging Summary";#N/A,#N/A,FALSE,"Ratio Analysis";#N/A,#N/A,FALSE,"Test 120 Day Accts";#N/A,#N/A,FALSE,"Tickmarks"}</definedName>
    <definedName name="wrn.Aging._.and._.Trend._.Analysis._1_1_1_4" hidden="1">{#N/A,#N/A,FALSE,"Aging Summary";#N/A,#N/A,FALSE,"Ratio Analysis";#N/A,#N/A,FALSE,"Test 120 Day Accts";#N/A,#N/A,FALSE,"Tickmarks"}</definedName>
    <definedName name="wrn.Aging._.and._.Trend._.Analysis._1_1_1_5" localSheetId="0" hidden="1">{#N/A,#N/A,FALSE,"Aging Summary";#N/A,#N/A,FALSE,"Ratio Analysis";#N/A,#N/A,FALSE,"Test 120 Day Accts";#N/A,#N/A,FALSE,"Tickmarks"}</definedName>
    <definedName name="wrn.Aging._.and._.Trend._.Analysis._1_1_1_5" localSheetId="3" hidden="1">{#N/A,#N/A,FALSE,"Aging Summary";#N/A,#N/A,FALSE,"Ratio Analysis";#N/A,#N/A,FALSE,"Test 120 Day Accts";#N/A,#N/A,FALSE,"Tickmarks"}</definedName>
    <definedName name="wrn.Aging._.and._.Trend._.Analysis._1_1_1_5" hidden="1">{#N/A,#N/A,FALSE,"Aging Summary";#N/A,#N/A,FALSE,"Ratio Analysis";#N/A,#N/A,FALSE,"Test 120 Day Accts";#N/A,#N/A,FALSE,"Tickmarks"}</definedName>
    <definedName name="wrn.Aging._.and._.Trend._.Analysis._1_1_2" localSheetId="0" hidden="1">{#N/A,#N/A,FALSE,"Aging Summary";#N/A,#N/A,FALSE,"Ratio Analysis";#N/A,#N/A,FALSE,"Test 120 Day Accts";#N/A,#N/A,FALSE,"Tickmarks"}</definedName>
    <definedName name="wrn.Aging._.and._.Trend._.Analysis._1_1_2" localSheetId="3" hidden="1">{#N/A,#N/A,FALSE,"Aging Summary";#N/A,#N/A,FALSE,"Ratio Analysis";#N/A,#N/A,FALSE,"Test 120 Day Accts";#N/A,#N/A,FALSE,"Tickmarks"}</definedName>
    <definedName name="wrn.Aging._.and._.Trend._.Analysis._1_1_2" hidden="1">{#N/A,#N/A,FALSE,"Aging Summary";#N/A,#N/A,FALSE,"Ratio Analysis";#N/A,#N/A,FALSE,"Test 120 Day Accts";#N/A,#N/A,FALSE,"Tickmarks"}</definedName>
    <definedName name="wrn.Aging._.and._.Trend._.Analysis._1_1_2_1" localSheetId="0" hidden="1">{#N/A,#N/A,FALSE,"Aging Summary";#N/A,#N/A,FALSE,"Ratio Analysis";#N/A,#N/A,FALSE,"Test 120 Day Accts";#N/A,#N/A,FALSE,"Tickmarks"}</definedName>
    <definedName name="wrn.Aging._.and._.Trend._.Analysis._1_1_2_1" localSheetId="3" hidden="1">{#N/A,#N/A,FALSE,"Aging Summary";#N/A,#N/A,FALSE,"Ratio Analysis";#N/A,#N/A,FALSE,"Test 120 Day Accts";#N/A,#N/A,FALSE,"Tickmarks"}</definedName>
    <definedName name="wrn.Aging._.and._.Trend._.Analysis._1_1_2_1" hidden="1">{#N/A,#N/A,FALSE,"Aging Summary";#N/A,#N/A,FALSE,"Ratio Analysis";#N/A,#N/A,FALSE,"Test 120 Day Accts";#N/A,#N/A,FALSE,"Tickmarks"}</definedName>
    <definedName name="wrn.Aging._.and._.Trend._.Analysis._1_1_2_2" localSheetId="0" hidden="1">{#N/A,#N/A,FALSE,"Aging Summary";#N/A,#N/A,FALSE,"Ratio Analysis";#N/A,#N/A,FALSE,"Test 120 Day Accts";#N/A,#N/A,FALSE,"Tickmarks"}</definedName>
    <definedName name="wrn.Aging._.and._.Trend._.Analysis._1_1_2_2" localSheetId="3" hidden="1">{#N/A,#N/A,FALSE,"Aging Summary";#N/A,#N/A,FALSE,"Ratio Analysis";#N/A,#N/A,FALSE,"Test 120 Day Accts";#N/A,#N/A,FALSE,"Tickmarks"}</definedName>
    <definedName name="wrn.Aging._.and._.Trend._.Analysis._1_1_2_2" hidden="1">{#N/A,#N/A,FALSE,"Aging Summary";#N/A,#N/A,FALSE,"Ratio Analysis";#N/A,#N/A,FALSE,"Test 120 Day Accts";#N/A,#N/A,FALSE,"Tickmarks"}</definedName>
    <definedName name="wrn.Aging._.and._.Trend._.Analysis._1_1_2_3" localSheetId="0" hidden="1">{#N/A,#N/A,FALSE,"Aging Summary";#N/A,#N/A,FALSE,"Ratio Analysis";#N/A,#N/A,FALSE,"Test 120 Day Accts";#N/A,#N/A,FALSE,"Tickmarks"}</definedName>
    <definedName name="wrn.Aging._.and._.Trend._.Analysis._1_1_2_3" localSheetId="3" hidden="1">{#N/A,#N/A,FALSE,"Aging Summary";#N/A,#N/A,FALSE,"Ratio Analysis";#N/A,#N/A,FALSE,"Test 120 Day Accts";#N/A,#N/A,FALSE,"Tickmarks"}</definedName>
    <definedName name="wrn.Aging._.and._.Trend._.Analysis._1_1_2_3" hidden="1">{#N/A,#N/A,FALSE,"Aging Summary";#N/A,#N/A,FALSE,"Ratio Analysis";#N/A,#N/A,FALSE,"Test 120 Day Accts";#N/A,#N/A,FALSE,"Tickmarks"}</definedName>
    <definedName name="wrn.Aging._.and._.Trend._.Analysis._1_1_2_4" localSheetId="0" hidden="1">{#N/A,#N/A,FALSE,"Aging Summary";#N/A,#N/A,FALSE,"Ratio Analysis";#N/A,#N/A,FALSE,"Test 120 Day Accts";#N/A,#N/A,FALSE,"Tickmarks"}</definedName>
    <definedName name="wrn.Aging._.and._.Trend._.Analysis._1_1_2_4" localSheetId="3" hidden="1">{#N/A,#N/A,FALSE,"Aging Summary";#N/A,#N/A,FALSE,"Ratio Analysis";#N/A,#N/A,FALSE,"Test 120 Day Accts";#N/A,#N/A,FALSE,"Tickmarks"}</definedName>
    <definedName name="wrn.Aging._.and._.Trend._.Analysis._1_1_2_4" hidden="1">{#N/A,#N/A,FALSE,"Aging Summary";#N/A,#N/A,FALSE,"Ratio Analysis";#N/A,#N/A,FALSE,"Test 120 Day Accts";#N/A,#N/A,FALSE,"Tickmarks"}</definedName>
    <definedName name="wrn.Aging._.and._.Trend._.Analysis._1_1_2_5" localSheetId="0" hidden="1">{#N/A,#N/A,FALSE,"Aging Summary";#N/A,#N/A,FALSE,"Ratio Analysis";#N/A,#N/A,FALSE,"Test 120 Day Accts";#N/A,#N/A,FALSE,"Tickmarks"}</definedName>
    <definedName name="wrn.Aging._.and._.Trend._.Analysis._1_1_2_5" localSheetId="3" hidden="1">{#N/A,#N/A,FALSE,"Aging Summary";#N/A,#N/A,FALSE,"Ratio Analysis";#N/A,#N/A,FALSE,"Test 120 Day Accts";#N/A,#N/A,FALSE,"Tickmarks"}</definedName>
    <definedName name="wrn.Aging._.and._.Trend._.Analysis._1_1_2_5" hidden="1">{#N/A,#N/A,FALSE,"Aging Summary";#N/A,#N/A,FALSE,"Ratio Analysis";#N/A,#N/A,FALSE,"Test 120 Day Accts";#N/A,#N/A,FALSE,"Tickmarks"}</definedName>
    <definedName name="wrn.Aging._.and._.Trend._.Analysis._1_1_3" localSheetId="0" hidden="1">{#N/A,#N/A,FALSE,"Aging Summary";#N/A,#N/A,FALSE,"Ratio Analysis";#N/A,#N/A,FALSE,"Test 120 Day Accts";#N/A,#N/A,FALSE,"Tickmarks"}</definedName>
    <definedName name="wrn.Aging._.and._.Trend._.Analysis._1_1_3" localSheetId="3" hidden="1">{#N/A,#N/A,FALSE,"Aging Summary";#N/A,#N/A,FALSE,"Ratio Analysis";#N/A,#N/A,FALSE,"Test 120 Day Accts";#N/A,#N/A,FALSE,"Tickmarks"}</definedName>
    <definedName name="wrn.Aging._.and._.Trend._.Analysis._1_1_3" hidden="1">{#N/A,#N/A,FALSE,"Aging Summary";#N/A,#N/A,FALSE,"Ratio Analysis";#N/A,#N/A,FALSE,"Test 120 Day Accts";#N/A,#N/A,FALSE,"Tickmarks"}</definedName>
    <definedName name="wrn.Aging._.and._.Trend._.Analysis._1_1_3_1" localSheetId="0" hidden="1">{#N/A,#N/A,FALSE,"Aging Summary";#N/A,#N/A,FALSE,"Ratio Analysis";#N/A,#N/A,FALSE,"Test 120 Day Accts";#N/A,#N/A,FALSE,"Tickmarks"}</definedName>
    <definedName name="wrn.Aging._.and._.Trend._.Analysis._1_1_3_1" localSheetId="3" hidden="1">{#N/A,#N/A,FALSE,"Aging Summary";#N/A,#N/A,FALSE,"Ratio Analysis";#N/A,#N/A,FALSE,"Test 120 Day Accts";#N/A,#N/A,FALSE,"Tickmarks"}</definedName>
    <definedName name="wrn.Aging._.and._.Trend._.Analysis._1_1_3_1" hidden="1">{#N/A,#N/A,FALSE,"Aging Summary";#N/A,#N/A,FALSE,"Ratio Analysis";#N/A,#N/A,FALSE,"Test 120 Day Accts";#N/A,#N/A,FALSE,"Tickmarks"}</definedName>
    <definedName name="wrn.Aging._.and._.Trend._.Analysis._1_1_3_2" localSheetId="0" hidden="1">{#N/A,#N/A,FALSE,"Aging Summary";#N/A,#N/A,FALSE,"Ratio Analysis";#N/A,#N/A,FALSE,"Test 120 Day Accts";#N/A,#N/A,FALSE,"Tickmarks"}</definedName>
    <definedName name="wrn.Aging._.and._.Trend._.Analysis._1_1_3_2" localSheetId="3" hidden="1">{#N/A,#N/A,FALSE,"Aging Summary";#N/A,#N/A,FALSE,"Ratio Analysis";#N/A,#N/A,FALSE,"Test 120 Day Accts";#N/A,#N/A,FALSE,"Tickmarks"}</definedName>
    <definedName name="wrn.Aging._.and._.Trend._.Analysis._1_1_3_2" hidden="1">{#N/A,#N/A,FALSE,"Aging Summary";#N/A,#N/A,FALSE,"Ratio Analysis";#N/A,#N/A,FALSE,"Test 120 Day Accts";#N/A,#N/A,FALSE,"Tickmarks"}</definedName>
    <definedName name="wrn.Aging._.and._.Trend._.Analysis._1_1_3_3" localSheetId="0" hidden="1">{#N/A,#N/A,FALSE,"Aging Summary";#N/A,#N/A,FALSE,"Ratio Analysis";#N/A,#N/A,FALSE,"Test 120 Day Accts";#N/A,#N/A,FALSE,"Tickmarks"}</definedName>
    <definedName name="wrn.Aging._.and._.Trend._.Analysis._1_1_3_3" localSheetId="3" hidden="1">{#N/A,#N/A,FALSE,"Aging Summary";#N/A,#N/A,FALSE,"Ratio Analysis";#N/A,#N/A,FALSE,"Test 120 Day Accts";#N/A,#N/A,FALSE,"Tickmarks"}</definedName>
    <definedName name="wrn.Aging._.and._.Trend._.Analysis._1_1_3_3" hidden="1">{#N/A,#N/A,FALSE,"Aging Summary";#N/A,#N/A,FALSE,"Ratio Analysis";#N/A,#N/A,FALSE,"Test 120 Day Accts";#N/A,#N/A,FALSE,"Tickmarks"}</definedName>
    <definedName name="wrn.Aging._.and._.Trend._.Analysis._1_1_3_4" localSheetId="0" hidden="1">{#N/A,#N/A,FALSE,"Aging Summary";#N/A,#N/A,FALSE,"Ratio Analysis";#N/A,#N/A,FALSE,"Test 120 Day Accts";#N/A,#N/A,FALSE,"Tickmarks"}</definedName>
    <definedName name="wrn.Aging._.and._.Trend._.Analysis._1_1_3_4" localSheetId="3" hidden="1">{#N/A,#N/A,FALSE,"Aging Summary";#N/A,#N/A,FALSE,"Ratio Analysis";#N/A,#N/A,FALSE,"Test 120 Day Accts";#N/A,#N/A,FALSE,"Tickmarks"}</definedName>
    <definedName name="wrn.Aging._.and._.Trend._.Analysis._1_1_3_4" hidden="1">{#N/A,#N/A,FALSE,"Aging Summary";#N/A,#N/A,FALSE,"Ratio Analysis";#N/A,#N/A,FALSE,"Test 120 Day Accts";#N/A,#N/A,FALSE,"Tickmarks"}</definedName>
    <definedName name="wrn.Aging._.and._.Trend._.Analysis._1_1_3_5" localSheetId="0" hidden="1">{#N/A,#N/A,FALSE,"Aging Summary";#N/A,#N/A,FALSE,"Ratio Analysis";#N/A,#N/A,FALSE,"Test 120 Day Accts";#N/A,#N/A,FALSE,"Tickmarks"}</definedName>
    <definedName name="wrn.Aging._.and._.Trend._.Analysis._1_1_3_5" localSheetId="3" hidden="1">{#N/A,#N/A,FALSE,"Aging Summary";#N/A,#N/A,FALSE,"Ratio Analysis";#N/A,#N/A,FALSE,"Test 120 Day Accts";#N/A,#N/A,FALSE,"Tickmarks"}</definedName>
    <definedName name="wrn.Aging._.and._.Trend._.Analysis._1_1_3_5" hidden="1">{#N/A,#N/A,FALSE,"Aging Summary";#N/A,#N/A,FALSE,"Ratio Analysis";#N/A,#N/A,FALSE,"Test 120 Day Accts";#N/A,#N/A,FALSE,"Tickmarks"}</definedName>
    <definedName name="wrn.Aging._.and._.Trend._.Analysis._1_1_4" localSheetId="0" hidden="1">{#N/A,#N/A,FALSE,"Aging Summary";#N/A,#N/A,FALSE,"Ratio Analysis";#N/A,#N/A,FALSE,"Test 120 Day Accts";#N/A,#N/A,FALSE,"Tickmarks"}</definedName>
    <definedName name="wrn.Aging._.and._.Trend._.Analysis._1_1_4" localSheetId="3" hidden="1">{#N/A,#N/A,FALSE,"Aging Summary";#N/A,#N/A,FALSE,"Ratio Analysis";#N/A,#N/A,FALSE,"Test 120 Day Accts";#N/A,#N/A,FALSE,"Tickmarks"}</definedName>
    <definedName name="wrn.Aging._.and._.Trend._.Analysis._1_1_4" hidden="1">{#N/A,#N/A,FALSE,"Aging Summary";#N/A,#N/A,FALSE,"Ratio Analysis";#N/A,#N/A,FALSE,"Test 120 Day Accts";#N/A,#N/A,FALSE,"Tickmarks"}</definedName>
    <definedName name="wrn.Aging._.and._.Trend._.Analysis._1_1_4_1" localSheetId="0" hidden="1">{#N/A,#N/A,FALSE,"Aging Summary";#N/A,#N/A,FALSE,"Ratio Analysis";#N/A,#N/A,FALSE,"Test 120 Day Accts";#N/A,#N/A,FALSE,"Tickmarks"}</definedName>
    <definedName name="wrn.Aging._.and._.Trend._.Analysis._1_1_4_1" localSheetId="3" hidden="1">{#N/A,#N/A,FALSE,"Aging Summary";#N/A,#N/A,FALSE,"Ratio Analysis";#N/A,#N/A,FALSE,"Test 120 Day Accts";#N/A,#N/A,FALSE,"Tickmarks"}</definedName>
    <definedName name="wrn.Aging._.and._.Trend._.Analysis._1_1_4_1" hidden="1">{#N/A,#N/A,FALSE,"Aging Summary";#N/A,#N/A,FALSE,"Ratio Analysis";#N/A,#N/A,FALSE,"Test 120 Day Accts";#N/A,#N/A,FALSE,"Tickmarks"}</definedName>
    <definedName name="wrn.Aging._.and._.Trend._.Analysis._1_1_4_2" localSheetId="0" hidden="1">{#N/A,#N/A,FALSE,"Aging Summary";#N/A,#N/A,FALSE,"Ratio Analysis";#N/A,#N/A,FALSE,"Test 120 Day Accts";#N/A,#N/A,FALSE,"Tickmarks"}</definedName>
    <definedName name="wrn.Aging._.and._.Trend._.Analysis._1_1_4_2" localSheetId="3" hidden="1">{#N/A,#N/A,FALSE,"Aging Summary";#N/A,#N/A,FALSE,"Ratio Analysis";#N/A,#N/A,FALSE,"Test 120 Day Accts";#N/A,#N/A,FALSE,"Tickmarks"}</definedName>
    <definedName name="wrn.Aging._.and._.Trend._.Analysis._1_1_4_2" hidden="1">{#N/A,#N/A,FALSE,"Aging Summary";#N/A,#N/A,FALSE,"Ratio Analysis";#N/A,#N/A,FALSE,"Test 120 Day Accts";#N/A,#N/A,FALSE,"Tickmarks"}</definedName>
    <definedName name="wrn.Aging._.and._.Trend._.Analysis._1_1_4_3" localSheetId="0" hidden="1">{#N/A,#N/A,FALSE,"Aging Summary";#N/A,#N/A,FALSE,"Ratio Analysis";#N/A,#N/A,FALSE,"Test 120 Day Accts";#N/A,#N/A,FALSE,"Tickmarks"}</definedName>
    <definedName name="wrn.Aging._.and._.Trend._.Analysis._1_1_4_3" localSheetId="3" hidden="1">{#N/A,#N/A,FALSE,"Aging Summary";#N/A,#N/A,FALSE,"Ratio Analysis";#N/A,#N/A,FALSE,"Test 120 Day Accts";#N/A,#N/A,FALSE,"Tickmarks"}</definedName>
    <definedName name="wrn.Aging._.and._.Trend._.Analysis._1_1_4_3" hidden="1">{#N/A,#N/A,FALSE,"Aging Summary";#N/A,#N/A,FALSE,"Ratio Analysis";#N/A,#N/A,FALSE,"Test 120 Day Accts";#N/A,#N/A,FALSE,"Tickmarks"}</definedName>
    <definedName name="wrn.Aging._.and._.Trend._.Analysis._1_1_4_4" localSheetId="0" hidden="1">{#N/A,#N/A,FALSE,"Aging Summary";#N/A,#N/A,FALSE,"Ratio Analysis";#N/A,#N/A,FALSE,"Test 120 Day Accts";#N/A,#N/A,FALSE,"Tickmarks"}</definedName>
    <definedName name="wrn.Aging._.and._.Trend._.Analysis._1_1_4_4" localSheetId="3" hidden="1">{#N/A,#N/A,FALSE,"Aging Summary";#N/A,#N/A,FALSE,"Ratio Analysis";#N/A,#N/A,FALSE,"Test 120 Day Accts";#N/A,#N/A,FALSE,"Tickmarks"}</definedName>
    <definedName name="wrn.Aging._.and._.Trend._.Analysis._1_1_4_4" hidden="1">{#N/A,#N/A,FALSE,"Aging Summary";#N/A,#N/A,FALSE,"Ratio Analysis";#N/A,#N/A,FALSE,"Test 120 Day Accts";#N/A,#N/A,FALSE,"Tickmarks"}</definedName>
    <definedName name="wrn.Aging._.and._.Trend._.Analysis._1_1_4_5" localSheetId="0" hidden="1">{#N/A,#N/A,FALSE,"Aging Summary";#N/A,#N/A,FALSE,"Ratio Analysis";#N/A,#N/A,FALSE,"Test 120 Day Accts";#N/A,#N/A,FALSE,"Tickmarks"}</definedName>
    <definedName name="wrn.Aging._.and._.Trend._.Analysis._1_1_4_5" localSheetId="3" hidden="1">{#N/A,#N/A,FALSE,"Aging Summary";#N/A,#N/A,FALSE,"Ratio Analysis";#N/A,#N/A,FALSE,"Test 120 Day Accts";#N/A,#N/A,FALSE,"Tickmarks"}</definedName>
    <definedName name="wrn.Aging._.and._.Trend._.Analysis._1_1_4_5" hidden="1">{#N/A,#N/A,FALSE,"Aging Summary";#N/A,#N/A,FALSE,"Ratio Analysis";#N/A,#N/A,FALSE,"Test 120 Day Accts";#N/A,#N/A,FALSE,"Tickmarks"}</definedName>
    <definedName name="wrn.Aging._.and._.Trend._.Analysis._1_1_5" localSheetId="0" hidden="1">{#N/A,#N/A,FALSE,"Aging Summary";#N/A,#N/A,FALSE,"Ratio Analysis";#N/A,#N/A,FALSE,"Test 120 Day Accts";#N/A,#N/A,FALSE,"Tickmarks"}</definedName>
    <definedName name="wrn.Aging._.and._.Trend._.Analysis._1_1_5" localSheetId="3" hidden="1">{#N/A,#N/A,FALSE,"Aging Summary";#N/A,#N/A,FALSE,"Ratio Analysis";#N/A,#N/A,FALSE,"Test 120 Day Accts";#N/A,#N/A,FALSE,"Tickmarks"}</definedName>
    <definedName name="wrn.Aging._.and._.Trend._.Analysis._1_1_5" hidden="1">{#N/A,#N/A,FALSE,"Aging Summary";#N/A,#N/A,FALSE,"Ratio Analysis";#N/A,#N/A,FALSE,"Test 120 Day Accts";#N/A,#N/A,FALSE,"Tickmarks"}</definedName>
    <definedName name="wrn.Aging._.and._.Trend._.Analysis._1_1_5_1" localSheetId="0" hidden="1">{#N/A,#N/A,FALSE,"Aging Summary";#N/A,#N/A,FALSE,"Ratio Analysis";#N/A,#N/A,FALSE,"Test 120 Day Accts";#N/A,#N/A,FALSE,"Tickmarks"}</definedName>
    <definedName name="wrn.Aging._.and._.Trend._.Analysis._1_1_5_1" localSheetId="3" hidden="1">{#N/A,#N/A,FALSE,"Aging Summary";#N/A,#N/A,FALSE,"Ratio Analysis";#N/A,#N/A,FALSE,"Test 120 Day Accts";#N/A,#N/A,FALSE,"Tickmarks"}</definedName>
    <definedName name="wrn.Aging._.and._.Trend._.Analysis._1_1_5_1" hidden="1">{#N/A,#N/A,FALSE,"Aging Summary";#N/A,#N/A,FALSE,"Ratio Analysis";#N/A,#N/A,FALSE,"Test 120 Day Accts";#N/A,#N/A,FALSE,"Tickmarks"}</definedName>
    <definedName name="wrn.Aging._.and._.Trend._.Analysis._1_1_5_2" localSheetId="0" hidden="1">{#N/A,#N/A,FALSE,"Aging Summary";#N/A,#N/A,FALSE,"Ratio Analysis";#N/A,#N/A,FALSE,"Test 120 Day Accts";#N/A,#N/A,FALSE,"Tickmarks"}</definedName>
    <definedName name="wrn.Aging._.and._.Trend._.Analysis._1_1_5_2" localSheetId="3" hidden="1">{#N/A,#N/A,FALSE,"Aging Summary";#N/A,#N/A,FALSE,"Ratio Analysis";#N/A,#N/A,FALSE,"Test 120 Day Accts";#N/A,#N/A,FALSE,"Tickmarks"}</definedName>
    <definedName name="wrn.Aging._.and._.Trend._.Analysis._1_1_5_2" hidden="1">{#N/A,#N/A,FALSE,"Aging Summary";#N/A,#N/A,FALSE,"Ratio Analysis";#N/A,#N/A,FALSE,"Test 120 Day Accts";#N/A,#N/A,FALSE,"Tickmarks"}</definedName>
    <definedName name="wrn.Aging._.and._.Trend._.Analysis._1_1_5_3" localSheetId="0" hidden="1">{#N/A,#N/A,FALSE,"Aging Summary";#N/A,#N/A,FALSE,"Ratio Analysis";#N/A,#N/A,FALSE,"Test 120 Day Accts";#N/A,#N/A,FALSE,"Tickmarks"}</definedName>
    <definedName name="wrn.Aging._.and._.Trend._.Analysis._1_1_5_3" localSheetId="3" hidden="1">{#N/A,#N/A,FALSE,"Aging Summary";#N/A,#N/A,FALSE,"Ratio Analysis";#N/A,#N/A,FALSE,"Test 120 Day Accts";#N/A,#N/A,FALSE,"Tickmarks"}</definedName>
    <definedName name="wrn.Aging._.and._.Trend._.Analysis._1_1_5_3" hidden="1">{#N/A,#N/A,FALSE,"Aging Summary";#N/A,#N/A,FALSE,"Ratio Analysis";#N/A,#N/A,FALSE,"Test 120 Day Accts";#N/A,#N/A,FALSE,"Tickmarks"}</definedName>
    <definedName name="wrn.Aging._.and._.Trend._.Analysis._1_1_5_4" localSheetId="0" hidden="1">{#N/A,#N/A,FALSE,"Aging Summary";#N/A,#N/A,FALSE,"Ratio Analysis";#N/A,#N/A,FALSE,"Test 120 Day Accts";#N/A,#N/A,FALSE,"Tickmarks"}</definedName>
    <definedName name="wrn.Aging._.and._.Trend._.Analysis._1_1_5_4" localSheetId="3" hidden="1">{#N/A,#N/A,FALSE,"Aging Summary";#N/A,#N/A,FALSE,"Ratio Analysis";#N/A,#N/A,FALSE,"Test 120 Day Accts";#N/A,#N/A,FALSE,"Tickmarks"}</definedName>
    <definedName name="wrn.Aging._.and._.Trend._.Analysis._1_1_5_4" hidden="1">{#N/A,#N/A,FALSE,"Aging Summary";#N/A,#N/A,FALSE,"Ratio Analysis";#N/A,#N/A,FALSE,"Test 120 Day Accts";#N/A,#N/A,FALSE,"Tickmarks"}</definedName>
    <definedName name="wrn.Aging._.and._.Trend._.Analysis._1_1_5_5" localSheetId="0" hidden="1">{#N/A,#N/A,FALSE,"Aging Summary";#N/A,#N/A,FALSE,"Ratio Analysis";#N/A,#N/A,FALSE,"Test 120 Day Accts";#N/A,#N/A,FALSE,"Tickmarks"}</definedName>
    <definedName name="wrn.Aging._.and._.Trend._.Analysis._1_1_5_5" localSheetId="3" hidden="1">{#N/A,#N/A,FALSE,"Aging Summary";#N/A,#N/A,FALSE,"Ratio Analysis";#N/A,#N/A,FALSE,"Test 120 Day Accts";#N/A,#N/A,FALSE,"Tickmarks"}</definedName>
    <definedName name="wrn.Aging._.and._.Trend._.Analysis._1_1_5_5" hidden="1">{#N/A,#N/A,FALSE,"Aging Summary";#N/A,#N/A,FALSE,"Ratio Analysis";#N/A,#N/A,FALSE,"Test 120 Day Accts";#N/A,#N/A,FALSE,"Tickmarks"}</definedName>
    <definedName name="wrn.Aging._.and._.Trend._.Analysis._1_2" localSheetId="0" hidden="1">{#N/A,#N/A,FALSE,"Aging Summary";#N/A,#N/A,FALSE,"Ratio Analysis";#N/A,#N/A,FALSE,"Test 120 Day Accts";#N/A,#N/A,FALSE,"Tickmarks"}</definedName>
    <definedName name="wrn.Aging._.and._.Trend._.Analysis._1_2" localSheetId="3" hidden="1">{#N/A,#N/A,FALSE,"Aging Summary";#N/A,#N/A,FALSE,"Ratio Analysis";#N/A,#N/A,FALSE,"Test 120 Day Accts";#N/A,#N/A,FALSE,"Tickmarks"}</definedName>
    <definedName name="wrn.Aging._.and._.Trend._.Analysis._1_2" hidden="1">{#N/A,#N/A,FALSE,"Aging Summary";#N/A,#N/A,FALSE,"Ratio Analysis";#N/A,#N/A,FALSE,"Test 120 Day Accts";#N/A,#N/A,FALSE,"Tickmarks"}</definedName>
    <definedName name="wrn.Aging._.and._.Trend._.Analysis._1_2_1" localSheetId="0" hidden="1">{#N/A,#N/A,FALSE,"Aging Summary";#N/A,#N/A,FALSE,"Ratio Analysis";#N/A,#N/A,FALSE,"Test 120 Day Accts";#N/A,#N/A,FALSE,"Tickmarks"}</definedName>
    <definedName name="wrn.Aging._.and._.Trend._.Analysis._1_2_1" localSheetId="3" hidden="1">{#N/A,#N/A,FALSE,"Aging Summary";#N/A,#N/A,FALSE,"Ratio Analysis";#N/A,#N/A,FALSE,"Test 120 Day Accts";#N/A,#N/A,FALSE,"Tickmarks"}</definedName>
    <definedName name="wrn.Aging._.and._.Trend._.Analysis._1_2_1" hidden="1">{#N/A,#N/A,FALSE,"Aging Summary";#N/A,#N/A,FALSE,"Ratio Analysis";#N/A,#N/A,FALSE,"Test 120 Day Accts";#N/A,#N/A,FALSE,"Tickmarks"}</definedName>
    <definedName name="wrn.Aging._.and._.Trend._.Analysis._1_2_2" localSheetId="0" hidden="1">{#N/A,#N/A,FALSE,"Aging Summary";#N/A,#N/A,FALSE,"Ratio Analysis";#N/A,#N/A,FALSE,"Test 120 Day Accts";#N/A,#N/A,FALSE,"Tickmarks"}</definedName>
    <definedName name="wrn.Aging._.and._.Trend._.Analysis._1_2_2" localSheetId="3" hidden="1">{#N/A,#N/A,FALSE,"Aging Summary";#N/A,#N/A,FALSE,"Ratio Analysis";#N/A,#N/A,FALSE,"Test 120 Day Accts";#N/A,#N/A,FALSE,"Tickmarks"}</definedName>
    <definedName name="wrn.Aging._.and._.Trend._.Analysis._1_2_2" hidden="1">{#N/A,#N/A,FALSE,"Aging Summary";#N/A,#N/A,FALSE,"Ratio Analysis";#N/A,#N/A,FALSE,"Test 120 Day Accts";#N/A,#N/A,FALSE,"Tickmarks"}</definedName>
    <definedName name="wrn.Aging._.and._.Trend._.Analysis._1_2_3" localSheetId="0" hidden="1">{#N/A,#N/A,FALSE,"Aging Summary";#N/A,#N/A,FALSE,"Ratio Analysis";#N/A,#N/A,FALSE,"Test 120 Day Accts";#N/A,#N/A,FALSE,"Tickmarks"}</definedName>
    <definedName name="wrn.Aging._.and._.Trend._.Analysis._1_2_3" localSheetId="3" hidden="1">{#N/A,#N/A,FALSE,"Aging Summary";#N/A,#N/A,FALSE,"Ratio Analysis";#N/A,#N/A,FALSE,"Test 120 Day Accts";#N/A,#N/A,FALSE,"Tickmarks"}</definedName>
    <definedName name="wrn.Aging._.and._.Trend._.Analysis._1_2_3" hidden="1">{#N/A,#N/A,FALSE,"Aging Summary";#N/A,#N/A,FALSE,"Ratio Analysis";#N/A,#N/A,FALSE,"Test 120 Day Accts";#N/A,#N/A,FALSE,"Tickmarks"}</definedName>
    <definedName name="wrn.Aging._.and._.Trend._.Analysis._1_2_4" localSheetId="0" hidden="1">{#N/A,#N/A,FALSE,"Aging Summary";#N/A,#N/A,FALSE,"Ratio Analysis";#N/A,#N/A,FALSE,"Test 120 Day Accts";#N/A,#N/A,FALSE,"Tickmarks"}</definedName>
    <definedName name="wrn.Aging._.and._.Trend._.Analysis._1_2_4" localSheetId="3" hidden="1">{#N/A,#N/A,FALSE,"Aging Summary";#N/A,#N/A,FALSE,"Ratio Analysis";#N/A,#N/A,FALSE,"Test 120 Day Accts";#N/A,#N/A,FALSE,"Tickmarks"}</definedName>
    <definedName name="wrn.Aging._.and._.Trend._.Analysis._1_2_4" hidden="1">{#N/A,#N/A,FALSE,"Aging Summary";#N/A,#N/A,FALSE,"Ratio Analysis";#N/A,#N/A,FALSE,"Test 120 Day Accts";#N/A,#N/A,FALSE,"Tickmarks"}</definedName>
    <definedName name="wrn.Aging._.and._.Trend._.Analysis._1_2_5" localSheetId="0" hidden="1">{#N/A,#N/A,FALSE,"Aging Summary";#N/A,#N/A,FALSE,"Ratio Analysis";#N/A,#N/A,FALSE,"Test 120 Day Accts";#N/A,#N/A,FALSE,"Tickmarks"}</definedName>
    <definedName name="wrn.Aging._.and._.Trend._.Analysis._1_2_5" localSheetId="3" hidden="1">{#N/A,#N/A,FALSE,"Aging Summary";#N/A,#N/A,FALSE,"Ratio Analysis";#N/A,#N/A,FALSE,"Test 120 Day Accts";#N/A,#N/A,FALSE,"Tickmarks"}</definedName>
    <definedName name="wrn.Aging._.and._.Trend._.Analysis._1_2_5" hidden="1">{#N/A,#N/A,FALSE,"Aging Summary";#N/A,#N/A,FALSE,"Ratio Analysis";#N/A,#N/A,FALSE,"Test 120 Day Accts";#N/A,#N/A,FALSE,"Tickmarks"}</definedName>
    <definedName name="wrn.Aging._.and._.Trend._.Analysis._1_3" localSheetId="0" hidden="1">{#N/A,#N/A,FALSE,"Aging Summary";#N/A,#N/A,FALSE,"Ratio Analysis";#N/A,#N/A,FALSE,"Test 120 Day Accts";#N/A,#N/A,FALSE,"Tickmarks"}</definedName>
    <definedName name="wrn.Aging._.and._.Trend._.Analysis._1_3" localSheetId="3" hidden="1">{#N/A,#N/A,FALSE,"Aging Summary";#N/A,#N/A,FALSE,"Ratio Analysis";#N/A,#N/A,FALSE,"Test 120 Day Accts";#N/A,#N/A,FALSE,"Tickmarks"}</definedName>
    <definedName name="wrn.Aging._.and._.Trend._.Analysis._1_3" hidden="1">{#N/A,#N/A,FALSE,"Aging Summary";#N/A,#N/A,FALSE,"Ratio Analysis";#N/A,#N/A,FALSE,"Test 120 Day Accts";#N/A,#N/A,FALSE,"Tickmarks"}</definedName>
    <definedName name="wrn.Aging._.and._.Trend._.Analysis._1_3_1" localSheetId="0" hidden="1">{#N/A,#N/A,FALSE,"Aging Summary";#N/A,#N/A,FALSE,"Ratio Analysis";#N/A,#N/A,FALSE,"Test 120 Day Accts";#N/A,#N/A,FALSE,"Tickmarks"}</definedName>
    <definedName name="wrn.Aging._.and._.Trend._.Analysis._1_3_1" localSheetId="3" hidden="1">{#N/A,#N/A,FALSE,"Aging Summary";#N/A,#N/A,FALSE,"Ratio Analysis";#N/A,#N/A,FALSE,"Test 120 Day Accts";#N/A,#N/A,FALSE,"Tickmarks"}</definedName>
    <definedName name="wrn.Aging._.and._.Trend._.Analysis._1_3_1" hidden="1">{#N/A,#N/A,FALSE,"Aging Summary";#N/A,#N/A,FALSE,"Ratio Analysis";#N/A,#N/A,FALSE,"Test 120 Day Accts";#N/A,#N/A,FALSE,"Tickmarks"}</definedName>
    <definedName name="wrn.Aging._.and._.Trend._.Analysis._1_3_2" localSheetId="0" hidden="1">{#N/A,#N/A,FALSE,"Aging Summary";#N/A,#N/A,FALSE,"Ratio Analysis";#N/A,#N/A,FALSE,"Test 120 Day Accts";#N/A,#N/A,FALSE,"Tickmarks"}</definedName>
    <definedName name="wrn.Aging._.and._.Trend._.Analysis._1_3_2" localSheetId="3" hidden="1">{#N/A,#N/A,FALSE,"Aging Summary";#N/A,#N/A,FALSE,"Ratio Analysis";#N/A,#N/A,FALSE,"Test 120 Day Accts";#N/A,#N/A,FALSE,"Tickmarks"}</definedName>
    <definedName name="wrn.Aging._.and._.Trend._.Analysis._1_3_2" hidden="1">{#N/A,#N/A,FALSE,"Aging Summary";#N/A,#N/A,FALSE,"Ratio Analysis";#N/A,#N/A,FALSE,"Test 120 Day Accts";#N/A,#N/A,FALSE,"Tickmarks"}</definedName>
    <definedName name="wrn.Aging._.and._.Trend._.Analysis._1_3_3" localSheetId="0" hidden="1">{#N/A,#N/A,FALSE,"Aging Summary";#N/A,#N/A,FALSE,"Ratio Analysis";#N/A,#N/A,FALSE,"Test 120 Day Accts";#N/A,#N/A,FALSE,"Tickmarks"}</definedName>
    <definedName name="wrn.Aging._.and._.Trend._.Analysis._1_3_3" localSheetId="3" hidden="1">{#N/A,#N/A,FALSE,"Aging Summary";#N/A,#N/A,FALSE,"Ratio Analysis";#N/A,#N/A,FALSE,"Test 120 Day Accts";#N/A,#N/A,FALSE,"Tickmarks"}</definedName>
    <definedName name="wrn.Aging._.and._.Trend._.Analysis._1_3_3" hidden="1">{#N/A,#N/A,FALSE,"Aging Summary";#N/A,#N/A,FALSE,"Ratio Analysis";#N/A,#N/A,FALSE,"Test 120 Day Accts";#N/A,#N/A,FALSE,"Tickmarks"}</definedName>
    <definedName name="wrn.Aging._.and._.Trend._.Analysis._1_3_4" localSheetId="0" hidden="1">{#N/A,#N/A,FALSE,"Aging Summary";#N/A,#N/A,FALSE,"Ratio Analysis";#N/A,#N/A,FALSE,"Test 120 Day Accts";#N/A,#N/A,FALSE,"Tickmarks"}</definedName>
    <definedName name="wrn.Aging._.and._.Trend._.Analysis._1_3_4" localSheetId="3" hidden="1">{#N/A,#N/A,FALSE,"Aging Summary";#N/A,#N/A,FALSE,"Ratio Analysis";#N/A,#N/A,FALSE,"Test 120 Day Accts";#N/A,#N/A,FALSE,"Tickmarks"}</definedName>
    <definedName name="wrn.Aging._.and._.Trend._.Analysis._1_3_4" hidden="1">{#N/A,#N/A,FALSE,"Aging Summary";#N/A,#N/A,FALSE,"Ratio Analysis";#N/A,#N/A,FALSE,"Test 120 Day Accts";#N/A,#N/A,FALSE,"Tickmarks"}</definedName>
    <definedName name="wrn.Aging._.and._.Trend._.Analysis._1_3_5" localSheetId="0" hidden="1">{#N/A,#N/A,FALSE,"Aging Summary";#N/A,#N/A,FALSE,"Ratio Analysis";#N/A,#N/A,FALSE,"Test 120 Day Accts";#N/A,#N/A,FALSE,"Tickmarks"}</definedName>
    <definedName name="wrn.Aging._.and._.Trend._.Analysis._1_3_5" localSheetId="3" hidden="1">{#N/A,#N/A,FALSE,"Aging Summary";#N/A,#N/A,FALSE,"Ratio Analysis";#N/A,#N/A,FALSE,"Test 120 Day Accts";#N/A,#N/A,FALSE,"Tickmarks"}</definedName>
    <definedName name="wrn.Aging._.and._.Trend._.Analysis._1_3_5" hidden="1">{#N/A,#N/A,FALSE,"Aging Summary";#N/A,#N/A,FALSE,"Ratio Analysis";#N/A,#N/A,FALSE,"Test 120 Day Accts";#N/A,#N/A,FALSE,"Tickmarks"}</definedName>
    <definedName name="wrn.Aging._.and._.Trend._.Analysis._1_4" localSheetId="0" hidden="1">{#N/A,#N/A,FALSE,"Aging Summary";#N/A,#N/A,FALSE,"Ratio Analysis";#N/A,#N/A,FALSE,"Test 120 Day Accts";#N/A,#N/A,FALSE,"Tickmarks"}</definedName>
    <definedName name="wrn.Aging._.and._.Trend._.Analysis._1_4" localSheetId="3" hidden="1">{#N/A,#N/A,FALSE,"Aging Summary";#N/A,#N/A,FALSE,"Ratio Analysis";#N/A,#N/A,FALSE,"Test 120 Day Accts";#N/A,#N/A,FALSE,"Tickmarks"}</definedName>
    <definedName name="wrn.Aging._.and._.Trend._.Analysis._1_4" hidden="1">{#N/A,#N/A,FALSE,"Aging Summary";#N/A,#N/A,FALSE,"Ratio Analysis";#N/A,#N/A,FALSE,"Test 120 Day Accts";#N/A,#N/A,FALSE,"Tickmarks"}</definedName>
    <definedName name="wrn.Aging._.and._.Trend._.Analysis._1_4_1" localSheetId="0" hidden="1">{#N/A,#N/A,FALSE,"Aging Summary";#N/A,#N/A,FALSE,"Ratio Analysis";#N/A,#N/A,FALSE,"Test 120 Day Accts";#N/A,#N/A,FALSE,"Tickmarks"}</definedName>
    <definedName name="wrn.Aging._.and._.Trend._.Analysis._1_4_1" localSheetId="3" hidden="1">{#N/A,#N/A,FALSE,"Aging Summary";#N/A,#N/A,FALSE,"Ratio Analysis";#N/A,#N/A,FALSE,"Test 120 Day Accts";#N/A,#N/A,FALSE,"Tickmarks"}</definedName>
    <definedName name="wrn.Aging._.and._.Trend._.Analysis._1_4_1" hidden="1">{#N/A,#N/A,FALSE,"Aging Summary";#N/A,#N/A,FALSE,"Ratio Analysis";#N/A,#N/A,FALSE,"Test 120 Day Accts";#N/A,#N/A,FALSE,"Tickmarks"}</definedName>
    <definedName name="wrn.Aging._.and._.Trend._.Analysis._1_4_2" localSheetId="0" hidden="1">{#N/A,#N/A,FALSE,"Aging Summary";#N/A,#N/A,FALSE,"Ratio Analysis";#N/A,#N/A,FALSE,"Test 120 Day Accts";#N/A,#N/A,FALSE,"Tickmarks"}</definedName>
    <definedName name="wrn.Aging._.and._.Trend._.Analysis._1_4_2" localSheetId="3" hidden="1">{#N/A,#N/A,FALSE,"Aging Summary";#N/A,#N/A,FALSE,"Ratio Analysis";#N/A,#N/A,FALSE,"Test 120 Day Accts";#N/A,#N/A,FALSE,"Tickmarks"}</definedName>
    <definedName name="wrn.Aging._.and._.Trend._.Analysis._1_4_2" hidden="1">{#N/A,#N/A,FALSE,"Aging Summary";#N/A,#N/A,FALSE,"Ratio Analysis";#N/A,#N/A,FALSE,"Test 120 Day Accts";#N/A,#N/A,FALSE,"Tickmarks"}</definedName>
    <definedName name="wrn.Aging._.and._.Trend._.Analysis._1_4_3" localSheetId="0" hidden="1">{#N/A,#N/A,FALSE,"Aging Summary";#N/A,#N/A,FALSE,"Ratio Analysis";#N/A,#N/A,FALSE,"Test 120 Day Accts";#N/A,#N/A,FALSE,"Tickmarks"}</definedName>
    <definedName name="wrn.Aging._.and._.Trend._.Analysis._1_4_3" localSheetId="3" hidden="1">{#N/A,#N/A,FALSE,"Aging Summary";#N/A,#N/A,FALSE,"Ratio Analysis";#N/A,#N/A,FALSE,"Test 120 Day Accts";#N/A,#N/A,FALSE,"Tickmarks"}</definedName>
    <definedName name="wrn.Aging._.and._.Trend._.Analysis._1_4_3" hidden="1">{#N/A,#N/A,FALSE,"Aging Summary";#N/A,#N/A,FALSE,"Ratio Analysis";#N/A,#N/A,FALSE,"Test 120 Day Accts";#N/A,#N/A,FALSE,"Tickmarks"}</definedName>
    <definedName name="wrn.Aging._.and._.Trend._.Analysis._1_4_4" localSheetId="0" hidden="1">{#N/A,#N/A,FALSE,"Aging Summary";#N/A,#N/A,FALSE,"Ratio Analysis";#N/A,#N/A,FALSE,"Test 120 Day Accts";#N/A,#N/A,FALSE,"Tickmarks"}</definedName>
    <definedName name="wrn.Aging._.and._.Trend._.Analysis._1_4_4" localSheetId="3" hidden="1">{#N/A,#N/A,FALSE,"Aging Summary";#N/A,#N/A,FALSE,"Ratio Analysis";#N/A,#N/A,FALSE,"Test 120 Day Accts";#N/A,#N/A,FALSE,"Tickmarks"}</definedName>
    <definedName name="wrn.Aging._.and._.Trend._.Analysis._1_4_4" hidden="1">{#N/A,#N/A,FALSE,"Aging Summary";#N/A,#N/A,FALSE,"Ratio Analysis";#N/A,#N/A,FALSE,"Test 120 Day Accts";#N/A,#N/A,FALSE,"Tickmarks"}</definedName>
    <definedName name="wrn.Aging._.and._.Trend._.Analysis._1_4_5" localSheetId="0" hidden="1">{#N/A,#N/A,FALSE,"Aging Summary";#N/A,#N/A,FALSE,"Ratio Analysis";#N/A,#N/A,FALSE,"Test 120 Day Accts";#N/A,#N/A,FALSE,"Tickmarks"}</definedName>
    <definedName name="wrn.Aging._.and._.Trend._.Analysis._1_4_5" localSheetId="3" hidden="1">{#N/A,#N/A,FALSE,"Aging Summary";#N/A,#N/A,FALSE,"Ratio Analysis";#N/A,#N/A,FALSE,"Test 120 Day Accts";#N/A,#N/A,FALSE,"Tickmarks"}</definedName>
    <definedName name="wrn.Aging._.and._.Trend._.Analysis._1_4_5" hidden="1">{#N/A,#N/A,FALSE,"Aging Summary";#N/A,#N/A,FALSE,"Ratio Analysis";#N/A,#N/A,FALSE,"Test 120 Day Accts";#N/A,#N/A,FALSE,"Tickmarks"}</definedName>
    <definedName name="wrn.Aging._.and._.Trend._.Analysis._1_5" localSheetId="0" hidden="1">{#N/A,#N/A,FALSE,"Aging Summary";#N/A,#N/A,FALSE,"Ratio Analysis";#N/A,#N/A,FALSE,"Test 120 Day Accts";#N/A,#N/A,FALSE,"Tickmarks"}</definedName>
    <definedName name="wrn.Aging._.and._.Trend._.Analysis._1_5" localSheetId="3" hidden="1">{#N/A,#N/A,FALSE,"Aging Summary";#N/A,#N/A,FALSE,"Ratio Analysis";#N/A,#N/A,FALSE,"Test 120 Day Accts";#N/A,#N/A,FALSE,"Tickmarks"}</definedName>
    <definedName name="wrn.Aging._.and._.Trend._.Analysis._1_5" hidden="1">{#N/A,#N/A,FALSE,"Aging Summary";#N/A,#N/A,FALSE,"Ratio Analysis";#N/A,#N/A,FALSE,"Test 120 Day Accts";#N/A,#N/A,FALSE,"Tickmarks"}</definedName>
    <definedName name="wrn.Aging._.and._.Trend._.Analysis._1_5_1" localSheetId="0" hidden="1">{#N/A,#N/A,FALSE,"Aging Summary";#N/A,#N/A,FALSE,"Ratio Analysis";#N/A,#N/A,FALSE,"Test 120 Day Accts";#N/A,#N/A,FALSE,"Tickmarks"}</definedName>
    <definedName name="wrn.Aging._.and._.Trend._.Analysis._1_5_1" localSheetId="3" hidden="1">{#N/A,#N/A,FALSE,"Aging Summary";#N/A,#N/A,FALSE,"Ratio Analysis";#N/A,#N/A,FALSE,"Test 120 Day Accts";#N/A,#N/A,FALSE,"Tickmarks"}</definedName>
    <definedName name="wrn.Aging._.and._.Trend._.Analysis._1_5_1" hidden="1">{#N/A,#N/A,FALSE,"Aging Summary";#N/A,#N/A,FALSE,"Ratio Analysis";#N/A,#N/A,FALSE,"Test 120 Day Accts";#N/A,#N/A,FALSE,"Tickmarks"}</definedName>
    <definedName name="wrn.Aging._.and._.Trend._.Analysis._1_5_2" localSheetId="0" hidden="1">{#N/A,#N/A,FALSE,"Aging Summary";#N/A,#N/A,FALSE,"Ratio Analysis";#N/A,#N/A,FALSE,"Test 120 Day Accts";#N/A,#N/A,FALSE,"Tickmarks"}</definedName>
    <definedName name="wrn.Aging._.and._.Trend._.Analysis._1_5_2" localSheetId="3" hidden="1">{#N/A,#N/A,FALSE,"Aging Summary";#N/A,#N/A,FALSE,"Ratio Analysis";#N/A,#N/A,FALSE,"Test 120 Day Accts";#N/A,#N/A,FALSE,"Tickmarks"}</definedName>
    <definedName name="wrn.Aging._.and._.Trend._.Analysis._1_5_2" hidden="1">{#N/A,#N/A,FALSE,"Aging Summary";#N/A,#N/A,FALSE,"Ratio Analysis";#N/A,#N/A,FALSE,"Test 120 Day Accts";#N/A,#N/A,FALSE,"Tickmarks"}</definedName>
    <definedName name="wrn.Aging._.and._.Trend._.Analysis._1_5_3" localSheetId="0" hidden="1">{#N/A,#N/A,FALSE,"Aging Summary";#N/A,#N/A,FALSE,"Ratio Analysis";#N/A,#N/A,FALSE,"Test 120 Day Accts";#N/A,#N/A,FALSE,"Tickmarks"}</definedName>
    <definedName name="wrn.Aging._.and._.Trend._.Analysis._1_5_3" localSheetId="3" hidden="1">{#N/A,#N/A,FALSE,"Aging Summary";#N/A,#N/A,FALSE,"Ratio Analysis";#N/A,#N/A,FALSE,"Test 120 Day Accts";#N/A,#N/A,FALSE,"Tickmarks"}</definedName>
    <definedName name="wrn.Aging._.and._.Trend._.Analysis._1_5_3" hidden="1">{#N/A,#N/A,FALSE,"Aging Summary";#N/A,#N/A,FALSE,"Ratio Analysis";#N/A,#N/A,FALSE,"Test 120 Day Accts";#N/A,#N/A,FALSE,"Tickmarks"}</definedName>
    <definedName name="wrn.Aging._.and._.Trend._.Analysis._1_5_4" localSheetId="0" hidden="1">{#N/A,#N/A,FALSE,"Aging Summary";#N/A,#N/A,FALSE,"Ratio Analysis";#N/A,#N/A,FALSE,"Test 120 Day Accts";#N/A,#N/A,FALSE,"Tickmarks"}</definedName>
    <definedName name="wrn.Aging._.and._.Trend._.Analysis._1_5_4" localSheetId="3" hidden="1">{#N/A,#N/A,FALSE,"Aging Summary";#N/A,#N/A,FALSE,"Ratio Analysis";#N/A,#N/A,FALSE,"Test 120 Day Accts";#N/A,#N/A,FALSE,"Tickmarks"}</definedName>
    <definedName name="wrn.Aging._.and._.Trend._.Analysis._1_5_4" hidden="1">{#N/A,#N/A,FALSE,"Aging Summary";#N/A,#N/A,FALSE,"Ratio Analysis";#N/A,#N/A,FALSE,"Test 120 Day Accts";#N/A,#N/A,FALSE,"Tickmarks"}</definedName>
    <definedName name="wrn.Aging._.and._.Trend._.Analysis._1_5_5" localSheetId="0" hidden="1">{#N/A,#N/A,FALSE,"Aging Summary";#N/A,#N/A,FALSE,"Ratio Analysis";#N/A,#N/A,FALSE,"Test 120 Day Accts";#N/A,#N/A,FALSE,"Tickmarks"}</definedName>
    <definedName name="wrn.Aging._.and._.Trend._.Analysis._1_5_5" localSheetId="3" hidden="1">{#N/A,#N/A,FALSE,"Aging Summary";#N/A,#N/A,FALSE,"Ratio Analysis";#N/A,#N/A,FALSE,"Test 120 Day Accts";#N/A,#N/A,FALSE,"Tickmarks"}</definedName>
    <definedName name="wrn.Aging._.and._.Trend._.Analysis._1_5_5" hidden="1">{#N/A,#N/A,FALSE,"Aging Summary";#N/A,#N/A,FALSE,"Ratio Analysis";#N/A,#N/A,FALSE,"Test 120 Day Accts";#N/A,#N/A,FALSE,"Tickmarks"}</definedName>
    <definedName name="wrn.Aging._.and._.Trend._.Analysis._2" localSheetId="0" hidden="1">{#N/A,#N/A,FALSE,"Aging Summary";#N/A,#N/A,FALSE,"Ratio Analysis";#N/A,#N/A,FALSE,"Test 120 Day Accts";#N/A,#N/A,FALSE,"Tickmarks"}</definedName>
    <definedName name="wrn.Aging._.and._.Trend._.Analysis._2" localSheetId="3" hidden="1">{#N/A,#N/A,FALSE,"Aging Summary";#N/A,#N/A,FALSE,"Ratio Analysis";#N/A,#N/A,FALSE,"Test 120 Day Accts";#N/A,#N/A,FALSE,"Tickmarks"}</definedName>
    <definedName name="wrn.Aging._.and._.Trend._.Analysis._2" hidden="1">{#N/A,#N/A,FALSE,"Aging Summary";#N/A,#N/A,FALSE,"Ratio Analysis";#N/A,#N/A,FALSE,"Test 120 Day Accts";#N/A,#N/A,FALSE,"Tickmarks"}</definedName>
    <definedName name="wrn.Aging._.and._.Trend._.Analysis._2_1" localSheetId="0" hidden="1">{#N/A,#N/A,FALSE,"Aging Summary";#N/A,#N/A,FALSE,"Ratio Analysis";#N/A,#N/A,FALSE,"Test 120 Day Accts";#N/A,#N/A,FALSE,"Tickmarks"}</definedName>
    <definedName name="wrn.Aging._.and._.Trend._.Analysis._2_1" localSheetId="3" hidden="1">{#N/A,#N/A,FALSE,"Aging Summary";#N/A,#N/A,FALSE,"Ratio Analysis";#N/A,#N/A,FALSE,"Test 120 Day Accts";#N/A,#N/A,FALSE,"Tickmarks"}</definedName>
    <definedName name="wrn.Aging._.and._.Trend._.Analysis._2_1" hidden="1">{#N/A,#N/A,FALSE,"Aging Summary";#N/A,#N/A,FALSE,"Ratio Analysis";#N/A,#N/A,FALSE,"Test 120 Day Accts";#N/A,#N/A,FALSE,"Tickmarks"}</definedName>
    <definedName name="wrn.Aging._.and._.Trend._.Analysis._2_1_1" localSheetId="0" hidden="1">{#N/A,#N/A,FALSE,"Aging Summary";#N/A,#N/A,FALSE,"Ratio Analysis";#N/A,#N/A,FALSE,"Test 120 Day Accts";#N/A,#N/A,FALSE,"Tickmarks"}</definedName>
    <definedName name="wrn.Aging._.and._.Trend._.Analysis._2_1_1" localSheetId="3" hidden="1">{#N/A,#N/A,FALSE,"Aging Summary";#N/A,#N/A,FALSE,"Ratio Analysis";#N/A,#N/A,FALSE,"Test 120 Day Accts";#N/A,#N/A,FALSE,"Tickmarks"}</definedName>
    <definedName name="wrn.Aging._.and._.Trend._.Analysis._2_1_1" hidden="1">{#N/A,#N/A,FALSE,"Aging Summary";#N/A,#N/A,FALSE,"Ratio Analysis";#N/A,#N/A,FALSE,"Test 120 Day Accts";#N/A,#N/A,FALSE,"Tickmarks"}</definedName>
    <definedName name="wrn.Aging._.and._.Trend._.Analysis._2_1_2" localSheetId="0" hidden="1">{#N/A,#N/A,FALSE,"Aging Summary";#N/A,#N/A,FALSE,"Ratio Analysis";#N/A,#N/A,FALSE,"Test 120 Day Accts";#N/A,#N/A,FALSE,"Tickmarks"}</definedName>
    <definedName name="wrn.Aging._.and._.Trend._.Analysis._2_1_2" localSheetId="3" hidden="1">{#N/A,#N/A,FALSE,"Aging Summary";#N/A,#N/A,FALSE,"Ratio Analysis";#N/A,#N/A,FALSE,"Test 120 Day Accts";#N/A,#N/A,FALSE,"Tickmarks"}</definedName>
    <definedName name="wrn.Aging._.and._.Trend._.Analysis._2_1_2" hidden="1">{#N/A,#N/A,FALSE,"Aging Summary";#N/A,#N/A,FALSE,"Ratio Analysis";#N/A,#N/A,FALSE,"Test 120 Day Accts";#N/A,#N/A,FALSE,"Tickmarks"}</definedName>
    <definedName name="wrn.Aging._.and._.Trend._.Analysis._2_1_3" localSheetId="0" hidden="1">{#N/A,#N/A,FALSE,"Aging Summary";#N/A,#N/A,FALSE,"Ratio Analysis";#N/A,#N/A,FALSE,"Test 120 Day Accts";#N/A,#N/A,FALSE,"Tickmarks"}</definedName>
    <definedName name="wrn.Aging._.and._.Trend._.Analysis._2_1_3" localSheetId="3" hidden="1">{#N/A,#N/A,FALSE,"Aging Summary";#N/A,#N/A,FALSE,"Ratio Analysis";#N/A,#N/A,FALSE,"Test 120 Day Accts";#N/A,#N/A,FALSE,"Tickmarks"}</definedName>
    <definedName name="wrn.Aging._.and._.Trend._.Analysis._2_1_3" hidden="1">{#N/A,#N/A,FALSE,"Aging Summary";#N/A,#N/A,FALSE,"Ratio Analysis";#N/A,#N/A,FALSE,"Test 120 Day Accts";#N/A,#N/A,FALSE,"Tickmarks"}</definedName>
    <definedName name="wrn.Aging._.and._.Trend._.Analysis._2_1_4" localSheetId="0" hidden="1">{#N/A,#N/A,FALSE,"Aging Summary";#N/A,#N/A,FALSE,"Ratio Analysis";#N/A,#N/A,FALSE,"Test 120 Day Accts";#N/A,#N/A,FALSE,"Tickmarks"}</definedName>
    <definedName name="wrn.Aging._.and._.Trend._.Analysis._2_1_4" localSheetId="3" hidden="1">{#N/A,#N/A,FALSE,"Aging Summary";#N/A,#N/A,FALSE,"Ratio Analysis";#N/A,#N/A,FALSE,"Test 120 Day Accts";#N/A,#N/A,FALSE,"Tickmarks"}</definedName>
    <definedName name="wrn.Aging._.and._.Trend._.Analysis._2_1_4" hidden="1">{#N/A,#N/A,FALSE,"Aging Summary";#N/A,#N/A,FALSE,"Ratio Analysis";#N/A,#N/A,FALSE,"Test 120 Day Accts";#N/A,#N/A,FALSE,"Tickmarks"}</definedName>
    <definedName name="wrn.Aging._.and._.Trend._.Analysis._2_1_5" localSheetId="0" hidden="1">{#N/A,#N/A,FALSE,"Aging Summary";#N/A,#N/A,FALSE,"Ratio Analysis";#N/A,#N/A,FALSE,"Test 120 Day Accts";#N/A,#N/A,FALSE,"Tickmarks"}</definedName>
    <definedName name="wrn.Aging._.and._.Trend._.Analysis._2_1_5" localSheetId="3" hidden="1">{#N/A,#N/A,FALSE,"Aging Summary";#N/A,#N/A,FALSE,"Ratio Analysis";#N/A,#N/A,FALSE,"Test 120 Day Accts";#N/A,#N/A,FALSE,"Tickmarks"}</definedName>
    <definedName name="wrn.Aging._.and._.Trend._.Analysis._2_1_5" hidden="1">{#N/A,#N/A,FALSE,"Aging Summary";#N/A,#N/A,FALSE,"Ratio Analysis";#N/A,#N/A,FALSE,"Test 120 Day Accts";#N/A,#N/A,FALSE,"Tickmarks"}</definedName>
    <definedName name="wrn.Aging._.and._.Trend._.Analysis._2_2" localSheetId="0" hidden="1">{#N/A,#N/A,FALSE,"Aging Summary";#N/A,#N/A,FALSE,"Ratio Analysis";#N/A,#N/A,FALSE,"Test 120 Day Accts";#N/A,#N/A,FALSE,"Tickmarks"}</definedName>
    <definedName name="wrn.Aging._.and._.Trend._.Analysis._2_2" localSheetId="3" hidden="1">{#N/A,#N/A,FALSE,"Aging Summary";#N/A,#N/A,FALSE,"Ratio Analysis";#N/A,#N/A,FALSE,"Test 120 Day Accts";#N/A,#N/A,FALSE,"Tickmarks"}</definedName>
    <definedName name="wrn.Aging._.and._.Trend._.Analysis._2_2" hidden="1">{#N/A,#N/A,FALSE,"Aging Summary";#N/A,#N/A,FALSE,"Ratio Analysis";#N/A,#N/A,FALSE,"Test 120 Day Accts";#N/A,#N/A,FALSE,"Tickmarks"}</definedName>
    <definedName name="wrn.Aging._.and._.Trend._.Analysis._2_2_1" localSheetId="0" hidden="1">{#N/A,#N/A,FALSE,"Aging Summary";#N/A,#N/A,FALSE,"Ratio Analysis";#N/A,#N/A,FALSE,"Test 120 Day Accts";#N/A,#N/A,FALSE,"Tickmarks"}</definedName>
    <definedName name="wrn.Aging._.and._.Trend._.Analysis._2_2_1" localSheetId="3" hidden="1">{#N/A,#N/A,FALSE,"Aging Summary";#N/A,#N/A,FALSE,"Ratio Analysis";#N/A,#N/A,FALSE,"Test 120 Day Accts";#N/A,#N/A,FALSE,"Tickmarks"}</definedName>
    <definedName name="wrn.Aging._.and._.Trend._.Analysis._2_2_1" hidden="1">{#N/A,#N/A,FALSE,"Aging Summary";#N/A,#N/A,FALSE,"Ratio Analysis";#N/A,#N/A,FALSE,"Test 120 Day Accts";#N/A,#N/A,FALSE,"Tickmarks"}</definedName>
    <definedName name="wrn.Aging._.and._.Trend._.Analysis._2_2_2" localSheetId="0" hidden="1">{#N/A,#N/A,FALSE,"Aging Summary";#N/A,#N/A,FALSE,"Ratio Analysis";#N/A,#N/A,FALSE,"Test 120 Day Accts";#N/A,#N/A,FALSE,"Tickmarks"}</definedName>
    <definedName name="wrn.Aging._.and._.Trend._.Analysis._2_2_2" localSheetId="3" hidden="1">{#N/A,#N/A,FALSE,"Aging Summary";#N/A,#N/A,FALSE,"Ratio Analysis";#N/A,#N/A,FALSE,"Test 120 Day Accts";#N/A,#N/A,FALSE,"Tickmarks"}</definedName>
    <definedName name="wrn.Aging._.and._.Trend._.Analysis._2_2_2" hidden="1">{#N/A,#N/A,FALSE,"Aging Summary";#N/A,#N/A,FALSE,"Ratio Analysis";#N/A,#N/A,FALSE,"Test 120 Day Accts";#N/A,#N/A,FALSE,"Tickmarks"}</definedName>
    <definedName name="wrn.Aging._.and._.Trend._.Analysis._2_2_3" localSheetId="0" hidden="1">{#N/A,#N/A,FALSE,"Aging Summary";#N/A,#N/A,FALSE,"Ratio Analysis";#N/A,#N/A,FALSE,"Test 120 Day Accts";#N/A,#N/A,FALSE,"Tickmarks"}</definedName>
    <definedName name="wrn.Aging._.and._.Trend._.Analysis._2_2_3" localSheetId="3" hidden="1">{#N/A,#N/A,FALSE,"Aging Summary";#N/A,#N/A,FALSE,"Ratio Analysis";#N/A,#N/A,FALSE,"Test 120 Day Accts";#N/A,#N/A,FALSE,"Tickmarks"}</definedName>
    <definedName name="wrn.Aging._.and._.Trend._.Analysis._2_2_3" hidden="1">{#N/A,#N/A,FALSE,"Aging Summary";#N/A,#N/A,FALSE,"Ratio Analysis";#N/A,#N/A,FALSE,"Test 120 Day Accts";#N/A,#N/A,FALSE,"Tickmarks"}</definedName>
    <definedName name="wrn.Aging._.and._.Trend._.Analysis._2_2_4" localSheetId="0" hidden="1">{#N/A,#N/A,FALSE,"Aging Summary";#N/A,#N/A,FALSE,"Ratio Analysis";#N/A,#N/A,FALSE,"Test 120 Day Accts";#N/A,#N/A,FALSE,"Tickmarks"}</definedName>
    <definedName name="wrn.Aging._.and._.Trend._.Analysis._2_2_4" localSheetId="3" hidden="1">{#N/A,#N/A,FALSE,"Aging Summary";#N/A,#N/A,FALSE,"Ratio Analysis";#N/A,#N/A,FALSE,"Test 120 Day Accts";#N/A,#N/A,FALSE,"Tickmarks"}</definedName>
    <definedName name="wrn.Aging._.and._.Trend._.Analysis._2_2_4" hidden="1">{#N/A,#N/A,FALSE,"Aging Summary";#N/A,#N/A,FALSE,"Ratio Analysis";#N/A,#N/A,FALSE,"Test 120 Day Accts";#N/A,#N/A,FALSE,"Tickmarks"}</definedName>
    <definedName name="wrn.Aging._.and._.Trend._.Analysis._2_2_5" localSheetId="0" hidden="1">{#N/A,#N/A,FALSE,"Aging Summary";#N/A,#N/A,FALSE,"Ratio Analysis";#N/A,#N/A,FALSE,"Test 120 Day Accts";#N/A,#N/A,FALSE,"Tickmarks"}</definedName>
    <definedName name="wrn.Aging._.and._.Trend._.Analysis._2_2_5" localSheetId="3" hidden="1">{#N/A,#N/A,FALSE,"Aging Summary";#N/A,#N/A,FALSE,"Ratio Analysis";#N/A,#N/A,FALSE,"Test 120 Day Accts";#N/A,#N/A,FALSE,"Tickmarks"}</definedName>
    <definedName name="wrn.Aging._.and._.Trend._.Analysis._2_2_5" hidden="1">{#N/A,#N/A,FALSE,"Aging Summary";#N/A,#N/A,FALSE,"Ratio Analysis";#N/A,#N/A,FALSE,"Test 120 Day Accts";#N/A,#N/A,FALSE,"Tickmarks"}</definedName>
    <definedName name="wrn.Aging._.and._.Trend._.Analysis._2_3" localSheetId="0" hidden="1">{#N/A,#N/A,FALSE,"Aging Summary";#N/A,#N/A,FALSE,"Ratio Analysis";#N/A,#N/A,FALSE,"Test 120 Day Accts";#N/A,#N/A,FALSE,"Tickmarks"}</definedName>
    <definedName name="wrn.Aging._.and._.Trend._.Analysis._2_3" localSheetId="3" hidden="1">{#N/A,#N/A,FALSE,"Aging Summary";#N/A,#N/A,FALSE,"Ratio Analysis";#N/A,#N/A,FALSE,"Test 120 Day Accts";#N/A,#N/A,FALSE,"Tickmarks"}</definedName>
    <definedName name="wrn.Aging._.and._.Trend._.Analysis._2_3" hidden="1">{#N/A,#N/A,FALSE,"Aging Summary";#N/A,#N/A,FALSE,"Ratio Analysis";#N/A,#N/A,FALSE,"Test 120 Day Accts";#N/A,#N/A,FALSE,"Tickmarks"}</definedName>
    <definedName name="wrn.Aging._.and._.Trend._.Analysis._2_3_1" localSheetId="0" hidden="1">{#N/A,#N/A,FALSE,"Aging Summary";#N/A,#N/A,FALSE,"Ratio Analysis";#N/A,#N/A,FALSE,"Test 120 Day Accts";#N/A,#N/A,FALSE,"Tickmarks"}</definedName>
    <definedName name="wrn.Aging._.and._.Trend._.Analysis._2_3_1" localSheetId="3" hidden="1">{#N/A,#N/A,FALSE,"Aging Summary";#N/A,#N/A,FALSE,"Ratio Analysis";#N/A,#N/A,FALSE,"Test 120 Day Accts";#N/A,#N/A,FALSE,"Tickmarks"}</definedName>
    <definedName name="wrn.Aging._.and._.Trend._.Analysis._2_3_1" hidden="1">{#N/A,#N/A,FALSE,"Aging Summary";#N/A,#N/A,FALSE,"Ratio Analysis";#N/A,#N/A,FALSE,"Test 120 Day Accts";#N/A,#N/A,FALSE,"Tickmarks"}</definedName>
    <definedName name="wrn.Aging._.and._.Trend._.Analysis._2_3_2" localSheetId="0" hidden="1">{#N/A,#N/A,FALSE,"Aging Summary";#N/A,#N/A,FALSE,"Ratio Analysis";#N/A,#N/A,FALSE,"Test 120 Day Accts";#N/A,#N/A,FALSE,"Tickmarks"}</definedName>
    <definedName name="wrn.Aging._.and._.Trend._.Analysis._2_3_2" localSheetId="3" hidden="1">{#N/A,#N/A,FALSE,"Aging Summary";#N/A,#N/A,FALSE,"Ratio Analysis";#N/A,#N/A,FALSE,"Test 120 Day Accts";#N/A,#N/A,FALSE,"Tickmarks"}</definedName>
    <definedName name="wrn.Aging._.and._.Trend._.Analysis._2_3_2" hidden="1">{#N/A,#N/A,FALSE,"Aging Summary";#N/A,#N/A,FALSE,"Ratio Analysis";#N/A,#N/A,FALSE,"Test 120 Day Accts";#N/A,#N/A,FALSE,"Tickmarks"}</definedName>
    <definedName name="wrn.Aging._.and._.Trend._.Analysis._2_3_3" localSheetId="0" hidden="1">{#N/A,#N/A,FALSE,"Aging Summary";#N/A,#N/A,FALSE,"Ratio Analysis";#N/A,#N/A,FALSE,"Test 120 Day Accts";#N/A,#N/A,FALSE,"Tickmarks"}</definedName>
    <definedName name="wrn.Aging._.and._.Trend._.Analysis._2_3_3" localSheetId="3" hidden="1">{#N/A,#N/A,FALSE,"Aging Summary";#N/A,#N/A,FALSE,"Ratio Analysis";#N/A,#N/A,FALSE,"Test 120 Day Accts";#N/A,#N/A,FALSE,"Tickmarks"}</definedName>
    <definedName name="wrn.Aging._.and._.Trend._.Analysis._2_3_3" hidden="1">{#N/A,#N/A,FALSE,"Aging Summary";#N/A,#N/A,FALSE,"Ratio Analysis";#N/A,#N/A,FALSE,"Test 120 Day Accts";#N/A,#N/A,FALSE,"Tickmarks"}</definedName>
    <definedName name="wrn.Aging._.and._.Trend._.Analysis._2_3_4" localSheetId="0" hidden="1">{#N/A,#N/A,FALSE,"Aging Summary";#N/A,#N/A,FALSE,"Ratio Analysis";#N/A,#N/A,FALSE,"Test 120 Day Accts";#N/A,#N/A,FALSE,"Tickmarks"}</definedName>
    <definedName name="wrn.Aging._.and._.Trend._.Analysis._2_3_4" localSheetId="3" hidden="1">{#N/A,#N/A,FALSE,"Aging Summary";#N/A,#N/A,FALSE,"Ratio Analysis";#N/A,#N/A,FALSE,"Test 120 Day Accts";#N/A,#N/A,FALSE,"Tickmarks"}</definedName>
    <definedName name="wrn.Aging._.and._.Trend._.Analysis._2_3_4" hidden="1">{#N/A,#N/A,FALSE,"Aging Summary";#N/A,#N/A,FALSE,"Ratio Analysis";#N/A,#N/A,FALSE,"Test 120 Day Accts";#N/A,#N/A,FALSE,"Tickmarks"}</definedName>
    <definedName name="wrn.Aging._.and._.Trend._.Analysis._2_3_5" localSheetId="0" hidden="1">{#N/A,#N/A,FALSE,"Aging Summary";#N/A,#N/A,FALSE,"Ratio Analysis";#N/A,#N/A,FALSE,"Test 120 Day Accts";#N/A,#N/A,FALSE,"Tickmarks"}</definedName>
    <definedName name="wrn.Aging._.and._.Trend._.Analysis._2_3_5" localSheetId="3" hidden="1">{#N/A,#N/A,FALSE,"Aging Summary";#N/A,#N/A,FALSE,"Ratio Analysis";#N/A,#N/A,FALSE,"Test 120 Day Accts";#N/A,#N/A,FALSE,"Tickmarks"}</definedName>
    <definedName name="wrn.Aging._.and._.Trend._.Analysis._2_3_5" hidden="1">{#N/A,#N/A,FALSE,"Aging Summary";#N/A,#N/A,FALSE,"Ratio Analysis";#N/A,#N/A,FALSE,"Test 120 Day Accts";#N/A,#N/A,FALSE,"Tickmarks"}</definedName>
    <definedName name="wrn.Aging._.and._.Trend._.Analysis._2_4" localSheetId="0" hidden="1">{#N/A,#N/A,FALSE,"Aging Summary";#N/A,#N/A,FALSE,"Ratio Analysis";#N/A,#N/A,FALSE,"Test 120 Day Accts";#N/A,#N/A,FALSE,"Tickmarks"}</definedName>
    <definedName name="wrn.Aging._.and._.Trend._.Analysis._2_4" localSheetId="3" hidden="1">{#N/A,#N/A,FALSE,"Aging Summary";#N/A,#N/A,FALSE,"Ratio Analysis";#N/A,#N/A,FALSE,"Test 120 Day Accts";#N/A,#N/A,FALSE,"Tickmarks"}</definedName>
    <definedName name="wrn.Aging._.and._.Trend._.Analysis._2_4" hidden="1">{#N/A,#N/A,FALSE,"Aging Summary";#N/A,#N/A,FALSE,"Ratio Analysis";#N/A,#N/A,FALSE,"Test 120 Day Accts";#N/A,#N/A,FALSE,"Tickmarks"}</definedName>
    <definedName name="wrn.Aging._.and._.Trend._.Analysis._2_4_1" localSheetId="0" hidden="1">{#N/A,#N/A,FALSE,"Aging Summary";#N/A,#N/A,FALSE,"Ratio Analysis";#N/A,#N/A,FALSE,"Test 120 Day Accts";#N/A,#N/A,FALSE,"Tickmarks"}</definedName>
    <definedName name="wrn.Aging._.and._.Trend._.Analysis._2_4_1" localSheetId="3" hidden="1">{#N/A,#N/A,FALSE,"Aging Summary";#N/A,#N/A,FALSE,"Ratio Analysis";#N/A,#N/A,FALSE,"Test 120 Day Accts";#N/A,#N/A,FALSE,"Tickmarks"}</definedName>
    <definedName name="wrn.Aging._.and._.Trend._.Analysis._2_4_1" hidden="1">{#N/A,#N/A,FALSE,"Aging Summary";#N/A,#N/A,FALSE,"Ratio Analysis";#N/A,#N/A,FALSE,"Test 120 Day Accts";#N/A,#N/A,FALSE,"Tickmarks"}</definedName>
    <definedName name="wrn.Aging._.and._.Trend._.Analysis._2_4_2" localSheetId="0" hidden="1">{#N/A,#N/A,FALSE,"Aging Summary";#N/A,#N/A,FALSE,"Ratio Analysis";#N/A,#N/A,FALSE,"Test 120 Day Accts";#N/A,#N/A,FALSE,"Tickmarks"}</definedName>
    <definedName name="wrn.Aging._.and._.Trend._.Analysis._2_4_2" localSheetId="3" hidden="1">{#N/A,#N/A,FALSE,"Aging Summary";#N/A,#N/A,FALSE,"Ratio Analysis";#N/A,#N/A,FALSE,"Test 120 Day Accts";#N/A,#N/A,FALSE,"Tickmarks"}</definedName>
    <definedName name="wrn.Aging._.and._.Trend._.Analysis._2_4_2" hidden="1">{#N/A,#N/A,FALSE,"Aging Summary";#N/A,#N/A,FALSE,"Ratio Analysis";#N/A,#N/A,FALSE,"Test 120 Day Accts";#N/A,#N/A,FALSE,"Tickmarks"}</definedName>
    <definedName name="wrn.Aging._.and._.Trend._.Analysis._2_4_3" localSheetId="0" hidden="1">{#N/A,#N/A,FALSE,"Aging Summary";#N/A,#N/A,FALSE,"Ratio Analysis";#N/A,#N/A,FALSE,"Test 120 Day Accts";#N/A,#N/A,FALSE,"Tickmarks"}</definedName>
    <definedName name="wrn.Aging._.and._.Trend._.Analysis._2_4_3" localSheetId="3" hidden="1">{#N/A,#N/A,FALSE,"Aging Summary";#N/A,#N/A,FALSE,"Ratio Analysis";#N/A,#N/A,FALSE,"Test 120 Day Accts";#N/A,#N/A,FALSE,"Tickmarks"}</definedName>
    <definedName name="wrn.Aging._.and._.Trend._.Analysis._2_4_3" hidden="1">{#N/A,#N/A,FALSE,"Aging Summary";#N/A,#N/A,FALSE,"Ratio Analysis";#N/A,#N/A,FALSE,"Test 120 Day Accts";#N/A,#N/A,FALSE,"Tickmarks"}</definedName>
    <definedName name="wrn.Aging._.and._.Trend._.Analysis._2_4_4" localSheetId="0" hidden="1">{#N/A,#N/A,FALSE,"Aging Summary";#N/A,#N/A,FALSE,"Ratio Analysis";#N/A,#N/A,FALSE,"Test 120 Day Accts";#N/A,#N/A,FALSE,"Tickmarks"}</definedName>
    <definedName name="wrn.Aging._.and._.Trend._.Analysis._2_4_4" localSheetId="3" hidden="1">{#N/A,#N/A,FALSE,"Aging Summary";#N/A,#N/A,FALSE,"Ratio Analysis";#N/A,#N/A,FALSE,"Test 120 Day Accts";#N/A,#N/A,FALSE,"Tickmarks"}</definedName>
    <definedName name="wrn.Aging._.and._.Trend._.Analysis._2_4_4" hidden="1">{#N/A,#N/A,FALSE,"Aging Summary";#N/A,#N/A,FALSE,"Ratio Analysis";#N/A,#N/A,FALSE,"Test 120 Day Accts";#N/A,#N/A,FALSE,"Tickmarks"}</definedName>
    <definedName name="wrn.Aging._.and._.Trend._.Analysis._2_4_5" localSheetId="0" hidden="1">{#N/A,#N/A,FALSE,"Aging Summary";#N/A,#N/A,FALSE,"Ratio Analysis";#N/A,#N/A,FALSE,"Test 120 Day Accts";#N/A,#N/A,FALSE,"Tickmarks"}</definedName>
    <definedName name="wrn.Aging._.and._.Trend._.Analysis._2_4_5" localSheetId="3" hidden="1">{#N/A,#N/A,FALSE,"Aging Summary";#N/A,#N/A,FALSE,"Ratio Analysis";#N/A,#N/A,FALSE,"Test 120 Day Accts";#N/A,#N/A,FALSE,"Tickmarks"}</definedName>
    <definedName name="wrn.Aging._.and._.Trend._.Analysis._2_4_5" hidden="1">{#N/A,#N/A,FALSE,"Aging Summary";#N/A,#N/A,FALSE,"Ratio Analysis";#N/A,#N/A,FALSE,"Test 120 Day Accts";#N/A,#N/A,FALSE,"Tickmarks"}</definedName>
    <definedName name="wrn.Aging._.and._.Trend._.Analysis._2_5" localSheetId="0" hidden="1">{#N/A,#N/A,FALSE,"Aging Summary";#N/A,#N/A,FALSE,"Ratio Analysis";#N/A,#N/A,FALSE,"Test 120 Day Accts";#N/A,#N/A,FALSE,"Tickmarks"}</definedName>
    <definedName name="wrn.Aging._.and._.Trend._.Analysis._2_5" localSheetId="3" hidden="1">{#N/A,#N/A,FALSE,"Aging Summary";#N/A,#N/A,FALSE,"Ratio Analysis";#N/A,#N/A,FALSE,"Test 120 Day Accts";#N/A,#N/A,FALSE,"Tickmarks"}</definedName>
    <definedName name="wrn.Aging._.and._.Trend._.Analysis._2_5" hidden="1">{#N/A,#N/A,FALSE,"Aging Summary";#N/A,#N/A,FALSE,"Ratio Analysis";#N/A,#N/A,FALSE,"Test 120 Day Accts";#N/A,#N/A,FALSE,"Tickmarks"}</definedName>
    <definedName name="wrn.Aging._.and._.Trend._.Analysis._2_5_1" localSheetId="0" hidden="1">{#N/A,#N/A,FALSE,"Aging Summary";#N/A,#N/A,FALSE,"Ratio Analysis";#N/A,#N/A,FALSE,"Test 120 Day Accts";#N/A,#N/A,FALSE,"Tickmarks"}</definedName>
    <definedName name="wrn.Aging._.and._.Trend._.Analysis._2_5_1" localSheetId="3" hidden="1">{#N/A,#N/A,FALSE,"Aging Summary";#N/A,#N/A,FALSE,"Ratio Analysis";#N/A,#N/A,FALSE,"Test 120 Day Accts";#N/A,#N/A,FALSE,"Tickmarks"}</definedName>
    <definedName name="wrn.Aging._.and._.Trend._.Analysis._2_5_1" hidden="1">{#N/A,#N/A,FALSE,"Aging Summary";#N/A,#N/A,FALSE,"Ratio Analysis";#N/A,#N/A,FALSE,"Test 120 Day Accts";#N/A,#N/A,FALSE,"Tickmarks"}</definedName>
    <definedName name="wrn.Aging._.and._.Trend._.Analysis._2_5_2" localSheetId="0" hidden="1">{#N/A,#N/A,FALSE,"Aging Summary";#N/A,#N/A,FALSE,"Ratio Analysis";#N/A,#N/A,FALSE,"Test 120 Day Accts";#N/A,#N/A,FALSE,"Tickmarks"}</definedName>
    <definedName name="wrn.Aging._.and._.Trend._.Analysis._2_5_2" localSheetId="3" hidden="1">{#N/A,#N/A,FALSE,"Aging Summary";#N/A,#N/A,FALSE,"Ratio Analysis";#N/A,#N/A,FALSE,"Test 120 Day Accts";#N/A,#N/A,FALSE,"Tickmarks"}</definedName>
    <definedName name="wrn.Aging._.and._.Trend._.Analysis._2_5_2" hidden="1">{#N/A,#N/A,FALSE,"Aging Summary";#N/A,#N/A,FALSE,"Ratio Analysis";#N/A,#N/A,FALSE,"Test 120 Day Accts";#N/A,#N/A,FALSE,"Tickmarks"}</definedName>
    <definedName name="wrn.Aging._.and._.Trend._.Analysis._2_5_3" localSheetId="0" hidden="1">{#N/A,#N/A,FALSE,"Aging Summary";#N/A,#N/A,FALSE,"Ratio Analysis";#N/A,#N/A,FALSE,"Test 120 Day Accts";#N/A,#N/A,FALSE,"Tickmarks"}</definedName>
    <definedName name="wrn.Aging._.and._.Trend._.Analysis._2_5_3" localSheetId="3" hidden="1">{#N/A,#N/A,FALSE,"Aging Summary";#N/A,#N/A,FALSE,"Ratio Analysis";#N/A,#N/A,FALSE,"Test 120 Day Accts";#N/A,#N/A,FALSE,"Tickmarks"}</definedName>
    <definedName name="wrn.Aging._.and._.Trend._.Analysis._2_5_3" hidden="1">{#N/A,#N/A,FALSE,"Aging Summary";#N/A,#N/A,FALSE,"Ratio Analysis";#N/A,#N/A,FALSE,"Test 120 Day Accts";#N/A,#N/A,FALSE,"Tickmarks"}</definedName>
    <definedName name="wrn.Aging._.and._.Trend._.Analysis._2_5_4" localSheetId="0" hidden="1">{#N/A,#N/A,FALSE,"Aging Summary";#N/A,#N/A,FALSE,"Ratio Analysis";#N/A,#N/A,FALSE,"Test 120 Day Accts";#N/A,#N/A,FALSE,"Tickmarks"}</definedName>
    <definedName name="wrn.Aging._.and._.Trend._.Analysis._2_5_4" localSheetId="3" hidden="1">{#N/A,#N/A,FALSE,"Aging Summary";#N/A,#N/A,FALSE,"Ratio Analysis";#N/A,#N/A,FALSE,"Test 120 Day Accts";#N/A,#N/A,FALSE,"Tickmarks"}</definedName>
    <definedName name="wrn.Aging._.and._.Trend._.Analysis._2_5_4" hidden="1">{#N/A,#N/A,FALSE,"Aging Summary";#N/A,#N/A,FALSE,"Ratio Analysis";#N/A,#N/A,FALSE,"Test 120 Day Accts";#N/A,#N/A,FALSE,"Tickmarks"}</definedName>
    <definedName name="wrn.Aging._.and._.Trend._.Analysis._2_5_5" localSheetId="0" hidden="1">{#N/A,#N/A,FALSE,"Aging Summary";#N/A,#N/A,FALSE,"Ratio Analysis";#N/A,#N/A,FALSE,"Test 120 Day Accts";#N/A,#N/A,FALSE,"Tickmarks"}</definedName>
    <definedName name="wrn.Aging._.and._.Trend._.Analysis._2_5_5" localSheetId="3" hidden="1">{#N/A,#N/A,FALSE,"Aging Summary";#N/A,#N/A,FALSE,"Ratio Analysis";#N/A,#N/A,FALSE,"Test 120 Day Accts";#N/A,#N/A,FALSE,"Tickmarks"}</definedName>
    <definedName name="wrn.Aging._.and._.Trend._.Analysis._2_5_5" hidden="1">{#N/A,#N/A,FALSE,"Aging Summary";#N/A,#N/A,FALSE,"Ratio Analysis";#N/A,#N/A,FALSE,"Test 120 Day Accts";#N/A,#N/A,FALSE,"Tickmarks"}</definedName>
    <definedName name="wrn.Aging._.and._.Trend._.Analysis._3" localSheetId="0" hidden="1">{#N/A,#N/A,FALSE,"Aging Summary";#N/A,#N/A,FALSE,"Ratio Analysis";#N/A,#N/A,FALSE,"Test 120 Day Accts";#N/A,#N/A,FALSE,"Tickmarks"}</definedName>
    <definedName name="wrn.Aging._.and._.Trend._.Analysis._3" localSheetId="3" hidden="1">{#N/A,#N/A,FALSE,"Aging Summary";#N/A,#N/A,FALSE,"Ratio Analysis";#N/A,#N/A,FALSE,"Test 120 Day Accts";#N/A,#N/A,FALSE,"Tickmarks"}</definedName>
    <definedName name="wrn.Aging._.and._.Trend._.Analysis._3" hidden="1">{#N/A,#N/A,FALSE,"Aging Summary";#N/A,#N/A,FALSE,"Ratio Analysis";#N/A,#N/A,FALSE,"Test 120 Day Accts";#N/A,#N/A,FALSE,"Tickmarks"}</definedName>
    <definedName name="wrn.Aging._.and._.Trend._.Analysis._3_1" localSheetId="0" hidden="1">{#N/A,#N/A,FALSE,"Aging Summary";#N/A,#N/A,FALSE,"Ratio Analysis";#N/A,#N/A,FALSE,"Test 120 Day Accts";#N/A,#N/A,FALSE,"Tickmarks"}</definedName>
    <definedName name="wrn.Aging._.and._.Trend._.Analysis._3_1" localSheetId="3" hidden="1">{#N/A,#N/A,FALSE,"Aging Summary";#N/A,#N/A,FALSE,"Ratio Analysis";#N/A,#N/A,FALSE,"Test 120 Day Accts";#N/A,#N/A,FALSE,"Tickmarks"}</definedName>
    <definedName name="wrn.Aging._.and._.Trend._.Analysis._3_1" hidden="1">{#N/A,#N/A,FALSE,"Aging Summary";#N/A,#N/A,FALSE,"Ratio Analysis";#N/A,#N/A,FALSE,"Test 120 Day Accts";#N/A,#N/A,FALSE,"Tickmarks"}</definedName>
    <definedName name="wrn.Aging._.and._.Trend._.Analysis._3_2" localSheetId="0" hidden="1">{#N/A,#N/A,FALSE,"Aging Summary";#N/A,#N/A,FALSE,"Ratio Analysis";#N/A,#N/A,FALSE,"Test 120 Day Accts";#N/A,#N/A,FALSE,"Tickmarks"}</definedName>
    <definedName name="wrn.Aging._.and._.Trend._.Analysis._3_2" localSheetId="3" hidden="1">{#N/A,#N/A,FALSE,"Aging Summary";#N/A,#N/A,FALSE,"Ratio Analysis";#N/A,#N/A,FALSE,"Test 120 Day Accts";#N/A,#N/A,FALSE,"Tickmarks"}</definedName>
    <definedName name="wrn.Aging._.and._.Trend._.Analysis._3_2" hidden="1">{#N/A,#N/A,FALSE,"Aging Summary";#N/A,#N/A,FALSE,"Ratio Analysis";#N/A,#N/A,FALSE,"Test 120 Day Accts";#N/A,#N/A,FALSE,"Tickmarks"}</definedName>
    <definedName name="wrn.Aging._.and._.Trend._.Analysis._3_3" localSheetId="0" hidden="1">{#N/A,#N/A,FALSE,"Aging Summary";#N/A,#N/A,FALSE,"Ratio Analysis";#N/A,#N/A,FALSE,"Test 120 Day Accts";#N/A,#N/A,FALSE,"Tickmarks"}</definedName>
    <definedName name="wrn.Aging._.and._.Trend._.Analysis._3_3" localSheetId="3" hidden="1">{#N/A,#N/A,FALSE,"Aging Summary";#N/A,#N/A,FALSE,"Ratio Analysis";#N/A,#N/A,FALSE,"Test 120 Day Accts";#N/A,#N/A,FALSE,"Tickmarks"}</definedName>
    <definedName name="wrn.Aging._.and._.Trend._.Analysis._3_3" hidden="1">{#N/A,#N/A,FALSE,"Aging Summary";#N/A,#N/A,FALSE,"Ratio Analysis";#N/A,#N/A,FALSE,"Test 120 Day Accts";#N/A,#N/A,FALSE,"Tickmarks"}</definedName>
    <definedName name="wrn.Aging._.and._.Trend._.Analysis._3_4" localSheetId="0" hidden="1">{#N/A,#N/A,FALSE,"Aging Summary";#N/A,#N/A,FALSE,"Ratio Analysis";#N/A,#N/A,FALSE,"Test 120 Day Accts";#N/A,#N/A,FALSE,"Tickmarks"}</definedName>
    <definedName name="wrn.Aging._.and._.Trend._.Analysis._3_4" localSheetId="3" hidden="1">{#N/A,#N/A,FALSE,"Aging Summary";#N/A,#N/A,FALSE,"Ratio Analysis";#N/A,#N/A,FALSE,"Test 120 Day Accts";#N/A,#N/A,FALSE,"Tickmarks"}</definedName>
    <definedName name="wrn.Aging._.and._.Trend._.Analysis._3_4" hidden="1">{#N/A,#N/A,FALSE,"Aging Summary";#N/A,#N/A,FALSE,"Ratio Analysis";#N/A,#N/A,FALSE,"Test 120 Day Accts";#N/A,#N/A,FALSE,"Tickmarks"}</definedName>
    <definedName name="wrn.Aging._.and._.Trend._.Analysis._3_5" localSheetId="0" hidden="1">{#N/A,#N/A,FALSE,"Aging Summary";#N/A,#N/A,FALSE,"Ratio Analysis";#N/A,#N/A,FALSE,"Test 120 Day Accts";#N/A,#N/A,FALSE,"Tickmarks"}</definedName>
    <definedName name="wrn.Aging._.and._.Trend._.Analysis._3_5" localSheetId="3" hidden="1">{#N/A,#N/A,FALSE,"Aging Summary";#N/A,#N/A,FALSE,"Ratio Analysis";#N/A,#N/A,FALSE,"Test 120 Day Accts";#N/A,#N/A,FALSE,"Tickmarks"}</definedName>
    <definedName name="wrn.Aging._.and._.Trend._.Analysis._3_5" hidden="1">{#N/A,#N/A,FALSE,"Aging Summary";#N/A,#N/A,FALSE,"Ratio Analysis";#N/A,#N/A,FALSE,"Test 120 Day Accts";#N/A,#N/A,FALSE,"Tickmarks"}</definedName>
    <definedName name="wrn.Aging._.and._.Trend._.Analysis._4" localSheetId="0" hidden="1">{#N/A,#N/A,FALSE,"Aging Summary";#N/A,#N/A,FALSE,"Ratio Analysis";#N/A,#N/A,FALSE,"Test 120 Day Accts";#N/A,#N/A,FALSE,"Tickmarks"}</definedName>
    <definedName name="wrn.Aging._.and._.Trend._.Analysis._4" localSheetId="3" hidden="1">{#N/A,#N/A,FALSE,"Aging Summary";#N/A,#N/A,FALSE,"Ratio Analysis";#N/A,#N/A,FALSE,"Test 120 Day Accts";#N/A,#N/A,FALSE,"Tickmarks"}</definedName>
    <definedName name="wrn.Aging._.and._.Trend._.Analysis._4" hidden="1">{#N/A,#N/A,FALSE,"Aging Summary";#N/A,#N/A,FALSE,"Ratio Analysis";#N/A,#N/A,FALSE,"Test 120 Day Accts";#N/A,#N/A,FALSE,"Tickmarks"}</definedName>
    <definedName name="wrn.Aging._.and._.Trend._.Analysis._4_1" localSheetId="0" hidden="1">{#N/A,#N/A,FALSE,"Aging Summary";#N/A,#N/A,FALSE,"Ratio Analysis";#N/A,#N/A,FALSE,"Test 120 Day Accts";#N/A,#N/A,FALSE,"Tickmarks"}</definedName>
    <definedName name="wrn.Aging._.and._.Trend._.Analysis._4_1" localSheetId="3" hidden="1">{#N/A,#N/A,FALSE,"Aging Summary";#N/A,#N/A,FALSE,"Ratio Analysis";#N/A,#N/A,FALSE,"Test 120 Day Accts";#N/A,#N/A,FALSE,"Tickmarks"}</definedName>
    <definedName name="wrn.Aging._.and._.Trend._.Analysis._4_1" hidden="1">{#N/A,#N/A,FALSE,"Aging Summary";#N/A,#N/A,FALSE,"Ratio Analysis";#N/A,#N/A,FALSE,"Test 120 Day Accts";#N/A,#N/A,FALSE,"Tickmarks"}</definedName>
    <definedName name="wrn.Aging._.and._.Trend._.Analysis._4_2" localSheetId="0" hidden="1">{#N/A,#N/A,FALSE,"Aging Summary";#N/A,#N/A,FALSE,"Ratio Analysis";#N/A,#N/A,FALSE,"Test 120 Day Accts";#N/A,#N/A,FALSE,"Tickmarks"}</definedName>
    <definedName name="wrn.Aging._.and._.Trend._.Analysis._4_2" localSheetId="3" hidden="1">{#N/A,#N/A,FALSE,"Aging Summary";#N/A,#N/A,FALSE,"Ratio Analysis";#N/A,#N/A,FALSE,"Test 120 Day Accts";#N/A,#N/A,FALSE,"Tickmarks"}</definedName>
    <definedName name="wrn.Aging._.and._.Trend._.Analysis._4_2" hidden="1">{#N/A,#N/A,FALSE,"Aging Summary";#N/A,#N/A,FALSE,"Ratio Analysis";#N/A,#N/A,FALSE,"Test 120 Day Accts";#N/A,#N/A,FALSE,"Tickmarks"}</definedName>
    <definedName name="wrn.Aging._.and._.Trend._.Analysis._4_3" localSheetId="0" hidden="1">{#N/A,#N/A,FALSE,"Aging Summary";#N/A,#N/A,FALSE,"Ratio Analysis";#N/A,#N/A,FALSE,"Test 120 Day Accts";#N/A,#N/A,FALSE,"Tickmarks"}</definedName>
    <definedName name="wrn.Aging._.and._.Trend._.Analysis._4_3" localSheetId="3" hidden="1">{#N/A,#N/A,FALSE,"Aging Summary";#N/A,#N/A,FALSE,"Ratio Analysis";#N/A,#N/A,FALSE,"Test 120 Day Accts";#N/A,#N/A,FALSE,"Tickmarks"}</definedName>
    <definedName name="wrn.Aging._.and._.Trend._.Analysis._4_3" hidden="1">{#N/A,#N/A,FALSE,"Aging Summary";#N/A,#N/A,FALSE,"Ratio Analysis";#N/A,#N/A,FALSE,"Test 120 Day Accts";#N/A,#N/A,FALSE,"Tickmarks"}</definedName>
    <definedName name="wrn.Aging._.and._.Trend._.Analysis._4_4" localSheetId="0" hidden="1">{#N/A,#N/A,FALSE,"Aging Summary";#N/A,#N/A,FALSE,"Ratio Analysis";#N/A,#N/A,FALSE,"Test 120 Day Accts";#N/A,#N/A,FALSE,"Tickmarks"}</definedName>
    <definedName name="wrn.Aging._.and._.Trend._.Analysis._4_4" localSheetId="3" hidden="1">{#N/A,#N/A,FALSE,"Aging Summary";#N/A,#N/A,FALSE,"Ratio Analysis";#N/A,#N/A,FALSE,"Test 120 Day Accts";#N/A,#N/A,FALSE,"Tickmarks"}</definedName>
    <definedName name="wrn.Aging._.and._.Trend._.Analysis._4_4" hidden="1">{#N/A,#N/A,FALSE,"Aging Summary";#N/A,#N/A,FALSE,"Ratio Analysis";#N/A,#N/A,FALSE,"Test 120 Day Accts";#N/A,#N/A,FALSE,"Tickmarks"}</definedName>
    <definedName name="wrn.Aging._.and._.Trend._.Analysis._4_5" localSheetId="0" hidden="1">{#N/A,#N/A,FALSE,"Aging Summary";#N/A,#N/A,FALSE,"Ratio Analysis";#N/A,#N/A,FALSE,"Test 120 Day Accts";#N/A,#N/A,FALSE,"Tickmarks"}</definedName>
    <definedName name="wrn.Aging._.and._.Trend._.Analysis._4_5" localSheetId="3" hidden="1">{#N/A,#N/A,FALSE,"Aging Summary";#N/A,#N/A,FALSE,"Ratio Analysis";#N/A,#N/A,FALSE,"Test 120 Day Accts";#N/A,#N/A,FALSE,"Tickmarks"}</definedName>
    <definedName name="wrn.Aging._.and._.Trend._.Analysis._4_5" hidden="1">{#N/A,#N/A,FALSE,"Aging Summary";#N/A,#N/A,FALSE,"Ratio Analysis";#N/A,#N/A,FALSE,"Test 120 Day Accts";#N/A,#N/A,FALSE,"Tickmarks"}</definedName>
    <definedName name="wrn.Aging._.and._.Trend._.Analysis._5" localSheetId="0" hidden="1">{#N/A,#N/A,FALSE,"Aging Summary";#N/A,#N/A,FALSE,"Ratio Analysis";#N/A,#N/A,FALSE,"Test 120 Day Accts";#N/A,#N/A,FALSE,"Tickmarks"}</definedName>
    <definedName name="wrn.Aging._.and._.Trend._.Analysis._5" localSheetId="3" hidden="1">{#N/A,#N/A,FALSE,"Aging Summary";#N/A,#N/A,FALSE,"Ratio Analysis";#N/A,#N/A,FALSE,"Test 120 Day Accts";#N/A,#N/A,FALSE,"Tickmarks"}</definedName>
    <definedName name="wrn.Aging._.and._.Trend._.Analysis._5" hidden="1">{#N/A,#N/A,FALSE,"Aging Summary";#N/A,#N/A,FALSE,"Ratio Analysis";#N/A,#N/A,FALSE,"Test 120 Day Accts";#N/A,#N/A,FALSE,"Tickmarks"}</definedName>
    <definedName name="wrn.Aging._.and._.Trend._.Analysis._5_1" localSheetId="0" hidden="1">{#N/A,#N/A,FALSE,"Aging Summary";#N/A,#N/A,FALSE,"Ratio Analysis";#N/A,#N/A,FALSE,"Test 120 Day Accts";#N/A,#N/A,FALSE,"Tickmarks"}</definedName>
    <definedName name="wrn.Aging._.and._.Trend._.Analysis._5_1" localSheetId="3" hidden="1">{#N/A,#N/A,FALSE,"Aging Summary";#N/A,#N/A,FALSE,"Ratio Analysis";#N/A,#N/A,FALSE,"Test 120 Day Accts";#N/A,#N/A,FALSE,"Tickmarks"}</definedName>
    <definedName name="wrn.Aging._.and._.Trend._.Analysis._5_1" hidden="1">{#N/A,#N/A,FALSE,"Aging Summary";#N/A,#N/A,FALSE,"Ratio Analysis";#N/A,#N/A,FALSE,"Test 120 Day Accts";#N/A,#N/A,FALSE,"Tickmarks"}</definedName>
    <definedName name="wrn.Aging._.and._.Trend._.Analysis._5_2" localSheetId="0" hidden="1">{#N/A,#N/A,FALSE,"Aging Summary";#N/A,#N/A,FALSE,"Ratio Analysis";#N/A,#N/A,FALSE,"Test 120 Day Accts";#N/A,#N/A,FALSE,"Tickmarks"}</definedName>
    <definedName name="wrn.Aging._.and._.Trend._.Analysis._5_2" localSheetId="3" hidden="1">{#N/A,#N/A,FALSE,"Aging Summary";#N/A,#N/A,FALSE,"Ratio Analysis";#N/A,#N/A,FALSE,"Test 120 Day Accts";#N/A,#N/A,FALSE,"Tickmarks"}</definedName>
    <definedName name="wrn.Aging._.and._.Trend._.Analysis._5_2" hidden="1">{#N/A,#N/A,FALSE,"Aging Summary";#N/A,#N/A,FALSE,"Ratio Analysis";#N/A,#N/A,FALSE,"Test 120 Day Accts";#N/A,#N/A,FALSE,"Tickmarks"}</definedName>
    <definedName name="wrn.Aging._.and._.Trend._.Analysis._5_3" localSheetId="0" hidden="1">{#N/A,#N/A,FALSE,"Aging Summary";#N/A,#N/A,FALSE,"Ratio Analysis";#N/A,#N/A,FALSE,"Test 120 Day Accts";#N/A,#N/A,FALSE,"Tickmarks"}</definedName>
    <definedName name="wrn.Aging._.and._.Trend._.Analysis._5_3" localSheetId="3" hidden="1">{#N/A,#N/A,FALSE,"Aging Summary";#N/A,#N/A,FALSE,"Ratio Analysis";#N/A,#N/A,FALSE,"Test 120 Day Accts";#N/A,#N/A,FALSE,"Tickmarks"}</definedName>
    <definedName name="wrn.Aging._.and._.Trend._.Analysis._5_3" hidden="1">{#N/A,#N/A,FALSE,"Aging Summary";#N/A,#N/A,FALSE,"Ratio Analysis";#N/A,#N/A,FALSE,"Test 120 Day Accts";#N/A,#N/A,FALSE,"Tickmarks"}</definedName>
    <definedName name="wrn.Aging._.and._.Trend._.Analysis._5_4" localSheetId="0" hidden="1">{#N/A,#N/A,FALSE,"Aging Summary";#N/A,#N/A,FALSE,"Ratio Analysis";#N/A,#N/A,FALSE,"Test 120 Day Accts";#N/A,#N/A,FALSE,"Tickmarks"}</definedName>
    <definedName name="wrn.Aging._.and._.Trend._.Analysis._5_4" localSheetId="3" hidden="1">{#N/A,#N/A,FALSE,"Aging Summary";#N/A,#N/A,FALSE,"Ratio Analysis";#N/A,#N/A,FALSE,"Test 120 Day Accts";#N/A,#N/A,FALSE,"Tickmarks"}</definedName>
    <definedName name="wrn.Aging._.and._.Trend._.Analysis._5_4" hidden="1">{#N/A,#N/A,FALSE,"Aging Summary";#N/A,#N/A,FALSE,"Ratio Analysis";#N/A,#N/A,FALSE,"Test 120 Day Accts";#N/A,#N/A,FALSE,"Tickmarks"}</definedName>
    <definedName name="wrn.Aging._.and._.Trend._.Analysis._5_5" localSheetId="0" hidden="1">{#N/A,#N/A,FALSE,"Aging Summary";#N/A,#N/A,FALSE,"Ratio Analysis";#N/A,#N/A,FALSE,"Test 120 Day Accts";#N/A,#N/A,FALSE,"Tickmarks"}</definedName>
    <definedName name="wrn.Aging._.and._.Trend._.Analysis._5_5" localSheetId="3" hidden="1">{#N/A,#N/A,FALSE,"Aging Summary";#N/A,#N/A,FALSE,"Ratio Analysis";#N/A,#N/A,FALSE,"Test 120 Day Accts";#N/A,#N/A,FALSE,"Tickmarks"}</definedName>
    <definedName name="wrn.Aging._.and._.Trend._.Analysis._5_5" hidden="1">{#N/A,#N/A,FALSE,"Aging Summary";#N/A,#N/A,FALSE,"Ratio Analysis";#N/A,#N/A,FALSE,"Test 120 Day Accts";#N/A,#N/A,FALSE,"Tickmarks"}</definedName>
    <definedName name="WrongWay_CVA">#REF!</definedName>
    <definedName name="ww" localSheetId="0" hidden="1">{#N/A,#N/A,FALSE,"Aging Summary";#N/A,#N/A,FALSE,"Ratio Analysis";#N/A,#N/A,FALSE,"Test 120 Day Accts";#N/A,#N/A,FALSE,"Tickmarks"}</definedName>
    <definedName name="ww" localSheetId="3" hidden="1">{#N/A,#N/A,FALSE,"Aging Summary";#N/A,#N/A,FALSE,"Ratio Analysis";#N/A,#N/A,FALSE,"Test 120 Day Accts";#N/A,#N/A,FALSE,"Tickmarks"}</definedName>
    <definedName name="ww" hidden="1">{#N/A,#N/A,FALSE,"Aging Summary";#N/A,#N/A,FALSE,"Ratio Analysis";#N/A,#N/A,FALSE,"Test 120 Day Accts";#N/A,#N/A,FALSE,"Tickmarks"}</definedName>
    <definedName name="ww_1" localSheetId="0" hidden="1">{#N/A,#N/A,FALSE,"Aging Summary";#N/A,#N/A,FALSE,"Ratio Analysis";#N/A,#N/A,FALSE,"Test 120 Day Accts";#N/A,#N/A,FALSE,"Tickmarks"}</definedName>
    <definedName name="ww_1" localSheetId="3" hidden="1">{#N/A,#N/A,FALSE,"Aging Summary";#N/A,#N/A,FALSE,"Ratio Analysis";#N/A,#N/A,FALSE,"Test 120 Day Accts";#N/A,#N/A,FALSE,"Tickmarks"}</definedName>
    <definedName name="ww_1" hidden="1">{#N/A,#N/A,FALSE,"Aging Summary";#N/A,#N/A,FALSE,"Ratio Analysis";#N/A,#N/A,FALSE,"Test 120 Day Accts";#N/A,#N/A,FALSE,"Tickmarks"}</definedName>
    <definedName name="ww_1_1" localSheetId="0" hidden="1">{#N/A,#N/A,FALSE,"Aging Summary";#N/A,#N/A,FALSE,"Ratio Analysis";#N/A,#N/A,FALSE,"Test 120 Day Accts";#N/A,#N/A,FALSE,"Tickmarks"}</definedName>
    <definedName name="ww_1_1" localSheetId="3" hidden="1">{#N/A,#N/A,FALSE,"Aging Summary";#N/A,#N/A,FALSE,"Ratio Analysis";#N/A,#N/A,FALSE,"Test 120 Day Accts";#N/A,#N/A,FALSE,"Tickmarks"}</definedName>
    <definedName name="ww_1_1" hidden="1">{#N/A,#N/A,FALSE,"Aging Summary";#N/A,#N/A,FALSE,"Ratio Analysis";#N/A,#N/A,FALSE,"Test 120 Day Accts";#N/A,#N/A,FALSE,"Tickmarks"}</definedName>
    <definedName name="ww_1_1_1" localSheetId="0" hidden="1">{#N/A,#N/A,FALSE,"Aging Summary";#N/A,#N/A,FALSE,"Ratio Analysis";#N/A,#N/A,FALSE,"Test 120 Day Accts";#N/A,#N/A,FALSE,"Tickmarks"}</definedName>
    <definedName name="ww_1_1_1" localSheetId="3" hidden="1">{#N/A,#N/A,FALSE,"Aging Summary";#N/A,#N/A,FALSE,"Ratio Analysis";#N/A,#N/A,FALSE,"Test 120 Day Accts";#N/A,#N/A,FALSE,"Tickmarks"}</definedName>
    <definedName name="ww_1_1_1" hidden="1">{#N/A,#N/A,FALSE,"Aging Summary";#N/A,#N/A,FALSE,"Ratio Analysis";#N/A,#N/A,FALSE,"Test 120 Day Accts";#N/A,#N/A,FALSE,"Tickmarks"}</definedName>
    <definedName name="ww_1_1_1_1" localSheetId="0" hidden="1">{#N/A,#N/A,FALSE,"Aging Summary";#N/A,#N/A,FALSE,"Ratio Analysis";#N/A,#N/A,FALSE,"Test 120 Day Accts";#N/A,#N/A,FALSE,"Tickmarks"}</definedName>
    <definedName name="ww_1_1_1_1" localSheetId="3" hidden="1">{#N/A,#N/A,FALSE,"Aging Summary";#N/A,#N/A,FALSE,"Ratio Analysis";#N/A,#N/A,FALSE,"Test 120 Day Accts";#N/A,#N/A,FALSE,"Tickmarks"}</definedName>
    <definedName name="ww_1_1_1_1" hidden="1">{#N/A,#N/A,FALSE,"Aging Summary";#N/A,#N/A,FALSE,"Ratio Analysis";#N/A,#N/A,FALSE,"Test 120 Day Accts";#N/A,#N/A,FALSE,"Tickmarks"}</definedName>
    <definedName name="ww_1_1_1_2" localSheetId="0" hidden="1">{#N/A,#N/A,FALSE,"Aging Summary";#N/A,#N/A,FALSE,"Ratio Analysis";#N/A,#N/A,FALSE,"Test 120 Day Accts";#N/A,#N/A,FALSE,"Tickmarks"}</definedName>
    <definedName name="ww_1_1_1_2" localSheetId="3" hidden="1">{#N/A,#N/A,FALSE,"Aging Summary";#N/A,#N/A,FALSE,"Ratio Analysis";#N/A,#N/A,FALSE,"Test 120 Day Accts";#N/A,#N/A,FALSE,"Tickmarks"}</definedName>
    <definedName name="ww_1_1_1_2" hidden="1">{#N/A,#N/A,FALSE,"Aging Summary";#N/A,#N/A,FALSE,"Ratio Analysis";#N/A,#N/A,FALSE,"Test 120 Day Accts";#N/A,#N/A,FALSE,"Tickmarks"}</definedName>
    <definedName name="ww_1_1_1_3" localSheetId="0" hidden="1">{#N/A,#N/A,FALSE,"Aging Summary";#N/A,#N/A,FALSE,"Ratio Analysis";#N/A,#N/A,FALSE,"Test 120 Day Accts";#N/A,#N/A,FALSE,"Tickmarks"}</definedName>
    <definedName name="ww_1_1_1_3" localSheetId="3" hidden="1">{#N/A,#N/A,FALSE,"Aging Summary";#N/A,#N/A,FALSE,"Ratio Analysis";#N/A,#N/A,FALSE,"Test 120 Day Accts";#N/A,#N/A,FALSE,"Tickmarks"}</definedName>
    <definedName name="ww_1_1_1_3" hidden="1">{#N/A,#N/A,FALSE,"Aging Summary";#N/A,#N/A,FALSE,"Ratio Analysis";#N/A,#N/A,FALSE,"Test 120 Day Accts";#N/A,#N/A,FALSE,"Tickmarks"}</definedName>
    <definedName name="ww_1_1_1_4" localSheetId="0" hidden="1">{#N/A,#N/A,FALSE,"Aging Summary";#N/A,#N/A,FALSE,"Ratio Analysis";#N/A,#N/A,FALSE,"Test 120 Day Accts";#N/A,#N/A,FALSE,"Tickmarks"}</definedName>
    <definedName name="ww_1_1_1_4" localSheetId="3" hidden="1">{#N/A,#N/A,FALSE,"Aging Summary";#N/A,#N/A,FALSE,"Ratio Analysis";#N/A,#N/A,FALSE,"Test 120 Day Accts";#N/A,#N/A,FALSE,"Tickmarks"}</definedName>
    <definedName name="ww_1_1_1_4" hidden="1">{#N/A,#N/A,FALSE,"Aging Summary";#N/A,#N/A,FALSE,"Ratio Analysis";#N/A,#N/A,FALSE,"Test 120 Day Accts";#N/A,#N/A,FALSE,"Tickmarks"}</definedName>
    <definedName name="ww_1_1_1_5" localSheetId="0" hidden="1">{#N/A,#N/A,FALSE,"Aging Summary";#N/A,#N/A,FALSE,"Ratio Analysis";#N/A,#N/A,FALSE,"Test 120 Day Accts";#N/A,#N/A,FALSE,"Tickmarks"}</definedName>
    <definedName name="ww_1_1_1_5" localSheetId="3" hidden="1">{#N/A,#N/A,FALSE,"Aging Summary";#N/A,#N/A,FALSE,"Ratio Analysis";#N/A,#N/A,FALSE,"Test 120 Day Accts";#N/A,#N/A,FALSE,"Tickmarks"}</definedName>
    <definedName name="ww_1_1_1_5" hidden="1">{#N/A,#N/A,FALSE,"Aging Summary";#N/A,#N/A,FALSE,"Ratio Analysis";#N/A,#N/A,FALSE,"Test 120 Day Accts";#N/A,#N/A,FALSE,"Tickmarks"}</definedName>
    <definedName name="ww_1_1_2" localSheetId="0" hidden="1">{#N/A,#N/A,FALSE,"Aging Summary";#N/A,#N/A,FALSE,"Ratio Analysis";#N/A,#N/A,FALSE,"Test 120 Day Accts";#N/A,#N/A,FALSE,"Tickmarks"}</definedName>
    <definedName name="ww_1_1_2" localSheetId="3" hidden="1">{#N/A,#N/A,FALSE,"Aging Summary";#N/A,#N/A,FALSE,"Ratio Analysis";#N/A,#N/A,FALSE,"Test 120 Day Accts";#N/A,#N/A,FALSE,"Tickmarks"}</definedName>
    <definedName name="ww_1_1_2" hidden="1">{#N/A,#N/A,FALSE,"Aging Summary";#N/A,#N/A,FALSE,"Ratio Analysis";#N/A,#N/A,FALSE,"Test 120 Day Accts";#N/A,#N/A,FALSE,"Tickmarks"}</definedName>
    <definedName name="ww_1_1_2_1" localSheetId="0" hidden="1">{#N/A,#N/A,FALSE,"Aging Summary";#N/A,#N/A,FALSE,"Ratio Analysis";#N/A,#N/A,FALSE,"Test 120 Day Accts";#N/A,#N/A,FALSE,"Tickmarks"}</definedName>
    <definedName name="ww_1_1_2_1" localSheetId="3" hidden="1">{#N/A,#N/A,FALSE,"Aging Summary";#N/A,#N/A,FALSE,"Ratio Analysis";#N/A,#N/A,FALSE,"Test 120 Day Accts";#N/A,#N/A,FALSE,"Tickmarks"}</definedName>
    <definedName name="ww_1_1_2_1" hidden="1">{#N/A,#N/A,FALSE,"Aging Summary";#N/A,#N/A,FALSE,"Ratio Analysis";#N/A,#N/A,FALSE,"Test 120 Day Accts";#N/A,#N/A,FALSE,"Tickmarks"}</definedName>
    <definedName name="ww_1_1_2_2" localSheetId="0" hidden="1">{#N/A,#N/A,FALSE,"Aging Summary";#N/A,#N/A,FALSE,"Ratio Analysis";#N/A,#N/A,FALSE,"Test 120 Day Accts";#N/A,#N/A,FALSE,"Tickmarks"}</definedName>
    <definedName name="ww_1_1_2_2" localSheetId="3" hidden="1">{#N/A,#N/A,FALSE,"Aging Summary";#N/A,#N/A,FALSE,"Ratio Analysis";#N/A,#N/A,FALSE,"Test 120 Day Accts";#N/A,#N/A,FALSE,"Tickmarks"}</definedName>
    <definedName name="ww_1_1_2_2" hidden="1">{#N/A,#N/A,FALSE,"Aging Summary";#N/A,#N/A,FALSE,"Ratio Analysis";#N/A,#N/A,FALSE,"Test 120 Day Accts";#N/A,#N/A,FALSE,"Tickmarks"}</definedName>
    <definedName name="ww_1_1_2_3" localSheetId="0" hidden="1">{#N/A,#N/A,FALSE,"Aging Summary";#N/A,#N/A,FALSE,"Ratio Analysis";#N/A,#N/A,FALSE,"Test 120 Day Accts";#N/A,#N/A,FALSE,"Tickmarks"}</definedName>
    <definedName name="ww_1_1_2_3" localSheetId="3" hidden="1">{#N/A,#N/A,FALSE,"Aging Summary";#N/A,#N/A,FALSE,"Ratio Analysis";#N/A,#N/A,FALSE,"Test 120 Day Accts";#N/A,#N/A,FALSE,"Tickmarks"}</definedName>
    <definedName name="ww_1_1_2_3" hidden="1">{#N/A,#N/A,FALSE,"Aging Summary";#N/A,#N/A,FALSE,"Ratio Analysis";#N/A,#N/A,FALSE,"Test 120 Day Accts";#N/A,#N/A,FALSE,"Tickmarks"}</definedName>
    <definedName name="ww_1_1_2_4" localSheetId="0" hidden="1">{#N/A,#N/A,FALSE,"Aging Summary";#N/A,#N/A,FALSE,"Ratio Analysis";#N/A,#N/A,FALSE,"Test 120 Day Accts";#N/A,#N/A,FALSE,"Tickmarks"}</definedName>
    <definedName name="ww_1_1_2_4" localSheetId="3" hidden="1">{#N/A,#N/A,FALSE,"Aging Summary";#N/A,#N/A,FALSE,"Ratio Analysis";#N/A,#N/A,FALSE,"Test 120 Day Accts";#N/A,#N/A,FALSE,"Tickmarks"}</definedName>
    <definedName name="ww_1_1_2_4" hidden="1">{#N/A,#N/A,FALSE,"Aging Summary";#N/A,#N/A,FALSE,"Ratio Analysis";#N/A,#N/A,FALSE,"Test 120 Day Accts";#N/A,#N/A,FALSE,"Tickmarks"}</definedName>
    <definedName name="ww_1_1_2_5" localSheetId="0" hidden="1">{#N/A,#N/A,FALSE,"Aging Summary";#N/A,#N/A,FALSE,"Ratio Analysis";#N/A,#N/A,FALSE,"Test 120 Day Accts";#N/A,#N/A,FALSE,"Tickmarks"}</definedName>
    <definedName name="ww_1_1_2_5" localSheetId="3" hidden="1">{#N/A,#N/A,FALSE,"Aging Summary";#N/A,#N/A,FALSE,"Ratio Analysis";#N/A,#N/A,FALSE,"Test 120 Day Accts";#N/A,#N/A,FALSE,"Tickmarks"}</definedName>
    <definedName name="ww_1_1_2_5" hidden="1">{#N/A,#N/A,FALSE,"Aging Summary";#N/A,#N/A,FALSE,"Ratio Analysis";#N/A,#N/A,FALSE,"Test 120 Day Accts";#N/A,#N/A,FALSE,"Tickmarks"}</definedName>
    <definedName name="ww_1_1_3" localSheetId="0" hidden="1">{#N/A,#N/A,FALSE,"Aging Summary";#N/A,#N/A,FALSE,"Ratio Analysis";#N/A,#N/A,FALSE,"Test 120 Day Accts";#N/A,#N/A,FALSE,"Tickmarks"}</definedName>
    <definedName name="ww_1_1_3" localSheetId="3" hidden="1">{#N/A,#N/A,FALSE,"Aging Summary";#N/A,#N/A,FALSE,"Ratio Analysis";#N/A,#N/A,FALSE,"Test 120 Day Accts";#N/A,#N/A,FALSE,"Tickmarks"}</definedName>
    <definedName name="ww_1_1_3" hidden="1">{#N/A,#N/A,FALSE,"Aging Summary";#N/A,#N/A,FALSE,"Ratio Analysis";#N/A,#N/A,FALSE,"Test 120 Day Accts";#N/A,#N/A,FALSE,"Tickmarks"}</definedName>
    <definedName name="ww_1_1_3_1" localSheetId="0" hidden="1">{#N/A,#N/A,FALSE,"Aging Summary";#N/A,#N/A,FALSE,"Ratio Analysis";#N/A,#N/A,FALSE,"Test 120 Day Accts";#N/A,#N/A,FALSE,"Tickmarks"}</definedName>
    <definedName name="ww_1_1_3_1" localSheetId="3" hidden="1">{#N/A,#N/A,FALSE,"Aging Summary";#N/A,#N/A,FALSE,"Ratio Analysis";#N/A,#N/A,FALSE,"Test 120 Day Accts";#N/A,#N/A,FALSE,"Tickmarks"}</definedName>
    <definedName name="ww_1_1_3_1" hidden="1">{#N/A,#N/A,FALSE,"Aging Summary";#N/A,#N/A,FALSE,"Ratio Analysis";#N/A,#N/A,FALSE,"Test 120 Day Accts";#N/A,#N/A,FALSE,"Tickmarks"}</definedName>
    <definedName name="ww_1_1_3_2" localSheetId="0" hidden="1">{#N/A,#N/A,FALSE,"Aging Summary";#N/A,#N/A,FALSE,"Ratio Analysis";#N/A,#N/A,FALSE,"Test 120 Day Accts";#N/A,#N/A,FALSE,"Tickmarks"}</definedName>
    <definedName name="ww_1_1_3_2" localSheetId="3" hidden="1">{#N/A,#N/A,FALSE,"Aging Summary";#N/A,#N/A,FALSE,"Ratio Analysis";#N/A,#N/A,FALSE,"Test 120 Day Accts";#N/A,#N/A,FALSE,"Tickmarks"}</definedName>
    <definedName name="ww_1_1_3_2" hidden="1">{#N/A,#N/A,FALSE,"Aging Summary";#N/A,#N/A,FALSE,"Ratio Analysis";#N/A,#N/A,FALSE,"Test 120 Day Accts";#N/A,#N/A,FALSE,"Tickmarks"}</definedName>
    <definedName name="ww_1_1_3_3" localSheetId="0" hidden="1">{#N/A,#N/A,FALSE,"Aging Summary";#N/A,#N/A,FALSE,"Ratio Analysis";#N/A,#N/A,FALSE,"Test 120 Day Accts";#N/A,#N/A,FALSE,"Tickmarks"}</definedName>
    <definedName name="ww_1_1_3_3" localSheetId="3" hidden="1">{#N/A,#N/A,FALSE,"Aging Summary";#N/A,#N/A,FALSE,"Ratio Analysis";#N/A,#N/A,FALSE,"Test 120 Day Accts";#N/A,#N/A,FALSE,"Tickmarks"}</definedName>
    <definedName name="ww_1_1_3_3" hidden="1">{#N/A,#N/A,FALSE,"Aging Summary";#N/A,#N/A,FALSE,"Ratio Analysis";#N/A,#N/A,FALSE,"Test 120 Day Accts";#N/A,#N/A,FALSE,"Tickmarks"}</definedName>
    <definedName name="ww_1_1_3_4" localSheetId="0" hidden="1">{#N/A,#N/A,FALSE,"Aging Summary";#N/A,#N/A,FALSE,"Ratio Analysis";#N/A,#N/A,FALSE,"Test 120 Day Accts";#N/A,#N/A,FALSE,"Tickmarks"}</definedName>
    <definedName name="ww_1_1_3_4" localSheetId="3" hidden="1">{#N/A,#N/A,FALSE,"Aging Summary";#N/A,#N/A,FALSE,"Ratio Analysis";#N/A,#N/A,FALSE,"Test 120 Day Accts";#N/A,#N/A,FALSE,"Tickmarks"}</definedName>
    <definedName name="ww_1_1_3_4" hidden="1">{#N/A,#N/A,FALSE,"Aging Summary";#N/A,#N/A,FALSE,"Ratio Analysis";#N/A,#N/A,FALSE,"Test 120 Day Accts";#N/A,#N/A,FALSE,"Tickmarks"}</definedName>
    <definedName name="ww_1_1_3_5" localSheetId="0" hidden="1">{#N/A,#N/A,FALSE,"Aging Summary";#N/A,#N/A,FALSE,"Ratio Analysis";#N/A,#N/A,FALSE,"Test 120 Day Accts";#N/A,#N/A,FALSE,"Tickmarks"}</definedName>
    <definedName name="ww_1_1_3_5" localSheetId="3" hidden="1">{#N/A,#N/A,FALSE,"Aging Summary";#N/A,#N/A,FALSE,"Ratio Analysis";#N/A,#N/A,FALSE,"Test 120 Day Accts";#N/A,#N/A,FALSE,"Tickmarks"}</definedName>
    <definedName name="ww_1_1_3_5" hidden="1">{#N/A,#N/A,FALSE,"Aging Summary";#N/A,#N/A,FALSE,"Ratio Analysis";#N/A,#N/A,FALSE,"Test 120 Day Accts";#N/A,#N/A,FALSE,"Tickmarks"}</definedName>
    <definedName name="ww_1_1_4" localSheetId="0" hidden="1">{#N/A,#N/A,FALSE,"Aging Summary";#N/A,#N/A,FALSE,"Ratio Analysis";#N/A,#N/A,FALSE,"Test 120 Day Accts";#N/A,#N/A,FALSE,"Tickmarks"}</definedName>
    <definedName name="ww_1_1_4" localSheetId="3" hidden="1">{#N/A,#N/A,FALSE,"Aging Summary";#N/A,#N/A,FALSE,"Ratio Analysis";#N/A,#N/A,FALSE,"Test 120 Day Accts";#N/A,#N/A,FALSE,"Tickmarks"}</definedName>
    <definedName name="ww_1_1_4" hidden="1">{#N/A,#N/A,FALSE,"Aging Summary";#N/A,#N/A,FALSE,"Ratio Analysis";#N/A,#N/A,FALSE,"Test 120 Day Accts";#N/A,#N/A,FALSE,"Tickmarks"}</definedName>
    <definedName name="ww_1_1_4_1" localSheetId="0" hidden="1">{#N/A,#N/A,FALSE,"Aging Summary";#N/A,#N/A,FALSE,"Ratio Analysis";#N/A,#N/A,FALSE,"Test 120 Day Accts";#N/A,#N/A,FALSE,"Tickmarks"}</definedName>
    <definedName name="ww_1_1_4_1" localSheetId="3" hidden="1">{#N/A,#N/A,FALSE,"Aging Summary";#N/A,#N/A,FALSE,"Ratio Analysis";#N/A,#N/A,FALSE,"Test 120 Day Accts";#N/A,#N/A,FALSE,"Tickmarks"}</definedName>
    <definedName name="ww_1_1_4_1" hidden="1">{#N/A,#N/A,FALSE,"Aging Summary";#N/A,#N/A,FALSE,"Ratio Analysis";#N/A,#N/A,FALSE,"Test 120 Day Accts";#N/A,#N/A,FALSE,"Tickmarks"}</definedName>
    <definedName name="ww_1_1_4_2" localSheetId="0" hidden="1">{#N/A,#N/A,FALSE,"Aging Summary";#N/A,#N/A,FALSE,"Ratio Analysis";#N/A,#N/A,FALSE,"Test 120 Day Accts";#N/A,#N/A,FALSE,"Tickmarks"}</definedName>
    <definedName name="ww_1_1_4_2" localSheetId="3" hidden="1">{#N/A,#N/A,FALSE,"Aging Summary";#N/A,#N/A,FALSE,"Ratio Analysis";#N/A,#N/A,FALSE,"Test 120 Day Accts";#N/A,#N/A,FALSE,"Tickmarks"}</definedName>
    <definedName name="ww_1_1_4_2" hidden="1">{#N/A,#N/A,FALSE,"Aging Summary";#N/A,#N/A,FALSE,"Ratio Analysis";#N/A,#N/A,FALSE,"Test 120 Day Accts";#N/A,#N/A,FALSE,"Tickmarks"}</definedName>
    <definedName name="ww_1_1_4_3" localSheetId="0" hidden="1">{#N/A,#N/A,FALSE,"Aging Summary";#N/A,#N/A,FALSE,"Ratio Analysis";#N/A,#N/A,FALSE,"Test 120 Day Accts";#N/A,#N/A,FALSE,"Tickmarks"}</definedName>
    <definedName name="ww_1_1_4_3" localSheetId="3" hidden="1">{#N/A,#N/A,FALSE,"Aging Summary";#N/A,#N/A,FALSE,"Ratio Analysis";#N/A,#N/A,FALSE,"Test 120 Day Accts";#N/A,#N/A,FALSE,"Tickmarks"}</definedName>
    <definedName name="ww_1_1_4_3" hidden="1">{#N/A,#N/A,FALSE,"Aging Summary";#N/A,#N/A,FALSE,"Ratio Analysis";#N/A,#N/A,FALSE,"Test 120 Day Accts";#N/A,#N/A,FALSE,"Tickmarks"}</definedName>
    <definedName name="ww_1_1_4_4" localSheetId="0" hidden="1">{#N/A,#N/A,FALSE,"Aging Summary";#N/A,#N/A,FALSE,"Ratio Analysis";#N/A,#N/A,FALSE,"Test 120 Day Accts";#N/A,#N/A,FALSE,"Tickmarks"}</definedName>
    <definedName name="ww_1_1_4_4" localSheetId="3" hidden="1">{#N/A,#N/A,FALSE,"Aging Summary";#N/A,#N/A,FALSE,"Ratio Analysis";#N/A,#N/A,FALSE,"Test 120 Day Accts";#N/A,#N/A,FALSE,"Tickmarks"}</definedName>
    <definedName name="ww_1_1_4_4" hidden="1">{#N/A,#N/A,FALSE,"Aging Summary";#N/A,#N/A,FALSE,"Ratio Analysis";#N/A,#N/A,FALSE,"Test 120 Day Accts";#N/A,#N/A,FALSE,"Tickmarks"}</definedName>
    <definedName name="ww_1_1_4_5" localSheetId="0" hidden="1">{#N/A,#N/A,FALSE,"Aging Summary";#N/A,#N/A,FALSE,"Ratio Analysis";#N/A,#N/A,FALSE,"Test 120 Day Accts";#N/A,#N/A,FALSE,"Tickmarks"}</definedName>
    <definedName name="ww_1_1_4_5" localSheetId="3" hidden="1">{#N/A,#N/A,FALSE,"Aging Summary";#N/A,#N/A,FALSE,"Ratio Analysis";#N/A,#N/A,FALSE,"Test 120 Day Accts";#N/A,#N/A,FALSE,"Tickmarks"}</definedName>
    <definedName name="ww_1_1_4_5" hidden="1">{#N/A,#N/A,FALSE,"Aging Summary";#N/A,#N/A,FALSE,"Ratio Analysis";#N/A,#N/A,FALSE,"Test 120 Day Accts";#N/A,#N/A,FALSE,"Tickmarks"}</definedName>
    <definedName name="ww_1_1_5" localSheetId="0" hidden="1">{#N/A,#N/A,FALSE,"Aging Summary";#N/A,#N/A,FALSE,"Ratio Analysis";#N/A,#N/A,FALSE,"Test 120 Day Accts";#N/A,#N/A,FALSE,"Tickmarks"}</definedName>
    <definedName name="ww_1_1_5" localSheetId="3" hidden="1">{#N/A,#N/A,FALSE,"Aging Summary";#N/A,#N/A,FALSE,"Ratio Analysis";#N/A,#N/A,FALSE,"Test 120 Day Accts";#N/A,#N/A,FALSE,"Tickmarks"}</definedName>
    <definedName name="ww_1_1_5" hidden="1">{#N/A,#N/A,FALSE,"Aging Summary";#N/A,#N/A,FALSE,"Ratio Analysis";#N/A,#N/A,FALSE,"Test 120 Day Accts";#N/A,#N/A,FALSE,"Tickmarks"}</definedName>
    <definedName name="ww_1_1_5_1" localSheetId="0" hidden="1">{#N/A,#N/A,FALSE,"Aging Summary";#N/A,#N/A,FALSE,"Ratio Analysis";#N/A,#N/A,FALSE,"Test 120 Day Accts";#N/A,#N/A,FALSE,"Tickmarks"}</definedName>
    <definedName name="ww_1_1_5_1" localSheetId="3" hidden="1">{#N/A,#N/A,FALSE,"Aging Summary";#N/A,#N/A,FALSE,"Ratio Analysis";#N/A,#N/A,FALSE,"Test 120 Day Accts";#N/A,#N/A,FALSE,"Tickmarks"}</definedName>
    <definedName name="ww_1_1_5_1" hidden="1">{#N/A,#N/A,FALSE,"Aging Summary";#N/A,#N/A,FALSE,"Ratio Analysis";#N/A,#N/A,FALSE,"Test 120 Day Accts";#N/A,#N/A,FALSE,"Tickmarks"}</definedName>
    <definedName name="ww_1_1_5_2" localSheetId="0" hidden="1">{#N/A,#N/A,FALSE,"Aging Summary";#N/A,#N/A,FALSE,"Ratio Analysis";#N/A,#N/A,FALSE,"Test 120 Day Accts";#N/A,#N/A,FALSE,"Tickmarks"}</definedName>
    <definedName name="ww_1_1_5_2" localSheetId="3" hidden="1">{#N/A,#N/A,FALSE,"Aging Summary";#N/A,#N/A,FALSE,"Ratio Analysis";#N/A,#N/A,FALSE,"Test 120 Day Accts";#N/A,#N/A,FALSE,"Tickmarks"}</definedName>
    <definedName name="ww_1_1_5_2" hidden="1">{#N/A,#N/A,FALSE,"Aging Summary";#N/A,#N/A,FALSE,"Ratio Analysis";#N/A,#N/A,FALSE,"Test 120 Day Accts";#N/A,#N/A,FALSE,"Tickmarks"}</definedName>
    <definedName name="ww_1_1_5_3" localSheetId="0" hidden="1">{#N/A,#N/A,FALSE,"Aging Summary";#N/A,#N/A,FALSE,"Ratio Analysis";#N/A,#N/A,FALSE,"Test 120 Day Accts";#N/A,#N/A,FALSE,"Tickmarks"}</definedName>
    <definedName name="ww_1_1_5_3" localSheetId="3" hidden="1">{#N/A,#N/A,FALSE,"Aging Summary";#N/A,#N/A,FALSE,"Ratio Analysis";#N/A,#N/A,FALSE,"Test 120 Day Accts";#N/A,#N/A,FALSE,"Tickmarks"}</definedName>
    <definedName name="ww_1_1_5_3" hidden="1">{#N/A,#N/A,FALSE,"Aging Summary";#N/A,#N/A,FALSE,"Ratio Analysis";#N/A,#N/A,FALSE,"Test 120 Day Accts";#N/A,#N/A,FALSE,"Tickmarks"}</definedName>
    <definedName name="ww_1_1_5_4" localSheetId="0" hidden="1">{#N/A,#N/A,FALSE,"Aging Summary";#N/A,#N/A,FALSE,"Ratio Analysis";#N/A,#N/A,FALSE,"Test 120 Day Accts";#N/A,#N/A,FALSE,"Tickmarks"}</definedName>
    <definedName name="ww_1_1_5_4" localSheetId="3" hidden="1">{#N/A,#N/A,FALSE,"Aging Summary";#N/A,#N/A,FALSE,"Ratio Analysis";#N/A,#N/A,FALSE,"Test 120 Day Accts";#N/A,#N/A,FALSE,"Tickmarks"}</definedName>
    <definedName name="ww_1_1_5_4" hidden="1">{#N/A,#N/A,FALSE,"Aging Summary";#N/A,#N/A,FALSE,"Ratio Analysis";#N/A,#N/A,FALSE,"Test 120 Day Accts";#N/A,#N/A,FALSE,"Tickmarks"}</definedName>
    <definedName name="ww_1_1_5_5" localSheetId="0" hidden="1">{#N/A,#N/A,FALSE,"Aging Summary";#N/A,#N/A,FALSE,"Ratio Analysis";#N/A,#N/A,FALSE,"Test 120 Day Accts";#N/A,#N/A,FALSE,"Tickmarks"}</definedName>
    <definedName name="ww_1_1_5_5" localSheetId="3" hidden="1">{#N/A,#N/A,FALSE,"Aging Summary";#N/A,#N/A,FALSE,"Ratio Analysis";#N/A,#N/A,FALSE,"Test 120 Day Accts";#N/A,#N/A,FALSE,"Tickmarks"}</definedName>
    <definedName name="ww_1_1_5_5" hidden="1">{#N/A,#N/A,FALSE,"Aging Summary";#N/A,#N/A,FALSE,"Ratio Analysis";#N/A,#N/A,FALSE,"Test 120 Day Accts";#N/A,#N/A,FALSE,"Tickmarks"}</definedName>
    <definedName name="ww_1_2" localSheetId="0" hidden="1">{#N/A,#N/A,FALSE,"Aging Summary";#N/A,#N/A,FALSE,"Ratio Analysis";#N/A,#N/A,FALSE,"Test 120 Day Accts";#N/A,#N/A,FALSE,"Tickmarks"}</definedName>
    <definedName name="ww_1_2" localSheetId="3" hidden="1">{#N/A,#N/A,FALSE,"Aging Summary";#N/A,#N/A,FALSE,"Ratio Analysis";#N/A,#N/A,FALSE,"Test 120 Day Accts";#N/A,#N/A,FALSE,"Tickmarks"}</definedName>
    <definedName name="ww_1_2" hidden="1">{#N/A,#N/A,FALSE,"Aging Summary";#N/A,#N/A,FALSE,"Ratio Analysis";#N/A,#N/A,FALSE,"Test 120 Day Accts";#N/A,#N/A,FALSE,"Tickmarks"}</definedName>
    <definedName name="ww_1_2_1" localSheetId="0" hidden="1">{#N/A,#N/A,FALSE,"Aging Summary";#N/A,#N/A,FALSE,"Ratio Analysis";#N/A,#N/A,FALSE,"Test 120 Day Accts";#N/A,#N/A,FALSE,"Tickmarks"}</definedName>
    <definedName name="ww_1_2_1" localSheetId="3" hidden="1">{#N/A,#N/A,FALSE,"Aging Summary";#N/A,#N/A,FALSE,"Ratio Analysis";#N/A,#N/A,FALSE,"Test 120 Day Accts";#N/A,#N/A,FALSE,"Tickmarks"}</definedName>
    <definedName name="ww_1_2_1" hidden="1">{#N/A,#N/A,FALSE,"Aging Summary";#N/A,#N/A,FALSE,"Ratio Analysis";#N/A,#N/A,FALSE,"Test 120 Day Accts";#N/A,#N/A,FALSE,"Tickmarks"}</definedName>
    <definedName name="ww_1_2_2" localSheetId="0" hidden="1">{#N/A,#N/A,FALSE,"Aging Summary";#N/A,#N/A,FALSE,"Ratio Analysis";#N/A,#N/A,FALSE,"Test 120 Day Accts";#N/A,#N/A,FALSE,"Tickmarks"}</definedName>
    <definedName name="ww_1_2_2" localSheetId="3" hidden="1">{#N/A,#N/A,FALSE,"Aging Summary";#N/A,#N/A,FALSE,"Ratio Analysis";#N/A,#N/A,FALSE,"Test 120 Day Accts";#N/A,#N/A,FALSE,"Tickmarks"}</definedName>
    <definedName name="ww_1_2_2" hidden="1">{#N/A,#N/A,FALSE,"Aging Summary";#N/A,#N/A,FALSE,"Ratio Analysis";#N/A,#N/A,FALSE,"Test 120 Day Accts";#N/A,#N/A,FALSE,"Tickmarks"}</definedName>
    <definedName name="ww_1_2_3" localSheetId="0" hidden="1">{#N/A,#N/A,FALSE,"Aging Summary";#N/A,#N/A,FALSE,"Ratio Analysis";#N/A,#N/A,FALSE,"Test 120 Day Accts";#N/A,#N/A,FALSE,"Tickmarks"}</definedName>
    <definedName name="ww_1_2_3" localSheetId="3" hidden="1">{#N/A,#N/A,FALSE,"Aging Summary";#N/A,#N/A,FALSE,"Ratio Analysis";#N/A,#N/A,FALSE,"Test 120 Day Accts";#N/A,#N/A,FALSE,"Tickmarks"}</definedName>
    <definedName name="ww_1_2_3" hidden="1">{#N/A,#N/A,FALSE,"Aging Summary";#N/A,#N/A,FALSE,"Ratio Analysis";#N/A,#N/A,FALSE,"Test 120 Day Accts";#N/A,#N/A,FALSE,"Tickmarks"}</definedName>
    <definedName name="ww_1_2_4" localSheetId="0" hidden="1">{#N/A,#N/A,FALSE,"Aging Summary";#N/A,#N/A,FALSE,"Ratio Analysis";#N/A,#N/A,FALSE,"Test 120 Day Accts";#N/A,#N/A,FALSE,"Tickmarks"}</definedName>
    <definedName name="ww_1_2_4" localSheetId="3" hidden="1">{#N/A,#N/A,FALSE,"Aging Summary";#N/A,#N/A,FALSE,"Ratio Analysis";#N/A,#N/A,FALSE,"Test 120 Day Accts";#N/A,#N/A,FALSE,"Tickmarks"}</definedName>
    <definedName name="ww_1_2_4" hidden="1">{#N/A,#N/A,FALSE,"Aging Summary";#N/A,#N/A,FALSE,"Ratio Analysis";#N/A,#N/A,FALSE,"Test 120 Day Accts";#N/A,#N/A,FALSE,"Tickmarks"}</definedName>
    <definedName name="ww_1_2_5" localSheetId="0" hidden="1">{#N/A,#N/A,FALSE,"Aging Summary";#N/A,#N/A,FALSE,"Ratio Analysis";#N/A,#N/A,FALSE,"Test 120 Day Accts";#N/A,#N/A,FALSE,"Tickmarks"}</definedName>
    <definedName name="ww_1_2_5" localSheetId="3" hidden="1">{#N/A,#N/A,FALSE,"Aging Summary";#N/A,#N/A,FALSE,"Ratio Analysis";#N/A,#N/A,FALSE,"Test 120 Day Accts";#N/A,#N/A,FALSE,"Tickmarks"}</definedName>
    <definedName name="ww_1_2_5" hidden="1">{#N/A,#N/A,FALSE,"Aging Summary";#N/A,#N/A,FALSE,"Ratio Analysis";#N/A,#N/A,FALSE,"Test 120 Day Accts";#N/A,#N/A,FALSE,"Tickmarks"}</definedName>
    <definedName name="ww_1_3" localSheetId="0" hidden="1">{#N/A,#N/A,FALSE,"Aging Summary";#N/A,#N/A,FALSE,"Ratio Analysis";#N/A,#N/A,FALSE,"Test 120 Day Accts";#N/A,#N/A,FALSE,"Tickmarks"}</definedName>
    <definedName name="ww_1_3" localSheetId="3" hidden="1">{#N/A,#N/A,FALSE,"Aging Summary";#N/A,#N/A,FALSE,"Ratio Analysis";#N/A,#N/A,FALSE,"Test 120 Day Accts";#N/A,#N/A,FALSE,"Tickmarks"}</definedName>
    <definedName name="ww_1_3" hidden="1">{#N/A,#N/A,FALSE,"Aging Summary";#N/A,#N/A,FALSE,"Ratio Analysis";#N/A,#N/A,FALSE,"Test 120 Day Accts";#N/A,#N/A,FALSE,"Tickmarks"}</definedName>
    <definedName name="ww_1_3_1" localSheetId="0" hidden="1">{#N/A,#N/A,FALSE,"Aging Summary";#N/A,#N/A,FALSE,"Ratio Analysis";#N/A,#N/A,FALSE,"Test 120 Day Accts";#N/A,#N/A,FALSE,"Tickmarks"}</definedName>
    <definedName name="ww_1_3_1" localSheetId="3" hidden="1">{#N/A,#N/A,FALSE,"Aging Summary";#N/A,#N/A,FALSE,"Ratio Analysis";#N/A,#N/A,FALSE,"Test 120 Day Accts";#N/A,#N/A,FALSE,"Tickmarks"}</definedName>
    <definedName name="ww_1_3_1" hidden="1">{#N/A,#N/A,FALSE,"Aging Summary";#N/A,#N/A,FALSE,"Ratio Analysis";#N/A,#N/A,FALSE,"Test 120 Day Accts";#N/A,#N/A,FALSE,"Tickmarks"}</definedName>
    <definedName name="ww_1_3_2" localSheetId="0" hidden="1">{#N/A,#N/A,FALSE,"Aging Summary";#N/A,#N/A,FALSE,"Ratio Analysis";#N/A,#N/A,FALSE,"Test 120 Day Accts";#N/A,#N/A,FALSE,"Tickmarks"}</definedName>
    <definedName name="ww_1_3_2" localSheetId="3" hidden="1">{#N/A,#N/A,FALSE,"Aging Summary";#N/A,#N/A,FALSE,"Ratio Analysis";#N/A,#N/A,FALSE,"Test 120 Day Accts";#N/A,#N/A,FALSE,"Tickmarks"}</definedName>
    <definedName name="ww_1_3_2" hidden="1">{#N/A,#N/A,FALSE,"Aging Summary";#N/A,#N/A,FALSE,"Ratio Analysis";#N/A,#N/A,FALSE,"Test 120 Day Accts";#N/A,#N/A,FALSE,"Tickmarks"}</definedName>
    <definedName name="ww_1_3_3" localSheetId="0" hidden="1">{#N/A,#N/A,FALSE,"Aging Summary";#N/A,#N/A,FALSE,"Ratio Analysis";#N/A,#N/A,FALSE,"Test 120 Day Accts";#N/A,#N/A,FALSE,"Tickmarks"}</definedName>
    <definedName name="ww_1_3_3" localSheetId="3" hidden="1">{#N/A,#N/A,FALSE,"Aging Summary";#N/A,#N/A,FALSE,"Ratio Analysis";#N/A,#N/A,FALSE,"Test 120 Day Accts";#N/A,#N/A,FALSE,"Tickmarks"}</definedName>
    <definedName name="ww_1_3_3" hidden="1">{#N/A,#N/A,FALSE,"Aging Summary";#N/A,#N/A,FALSE,"Ratio Analysis";#N/A,#N/A,FALSE,"Test 120 Day Accts";#N/A,#N/A,FALSE,"Tickmarks"}</definedName>
    <definedName name="ww_1_3_4" localSheetId="0" hidden="1">{#N/A,#N/A,FALSE,"Aging Summary";#N/A,#N/A,FALSE,"Ratio Analysis";#N/A,#N/A,FALSE,"Test 120 Day Accts";#N/A,#N/A,FALSE,"Tickmarks"}</definedName>
    <definedName name="ww_1_3_4" localSheetId="3" hidden="1">{#N/A,#N/A,FALSE,"Aging Summary";#N/A,#N/A,FALSE,"Ratio Analysis";#N/A,#N/A,FALSE,"Test 120 Day Accts";#N/A,#N/A,FALSE,"Tickmarks"}</definedName>
    <definedName name="ww_1_3_4" hidden="1">{#N/A,#N/A,FALSE,"Aging Summary";#N/A,#N/A,FALSE,"Ratio Analysis";#N/A,#N/A,FALSE,"Test 120 Day Accts";#N/A,#N/A,FALSE,"Tickmarks"}</definedName>
    <definedName name="ww_1_3_5" localSheetId="0" hidden="1">{#N/A,#N/A,FALSE,"Aging Summary";#N/A,#N/A,FALSE,"Ratio Analysis";#N/A,#N/A,FALSE,"Test 120 Day Accts";#N/A,#N/A,FALSE,"Tickmarks"}</definedName>
    <definedName name="ww_1_3_5" localSheetId="3" hidden="1">{#N/A,#N/A,FALSE,"Aging Summary";#N/A,#N/A,FALSE,"Ratio Analysis";#N/A,#N/A,FALSE,"Test 120 Day Accts";#N/A,#N/A,FALSE,"Tickmarks"}</definedName>
    <definedName name="ww_1_3_5" hidden="1">{#N/A,#N/A,FALSE,"Aging Summary";#N/A,#N/A,FALSE,"Ratio Analysis";#N/A,#N/A,FALSE,"Test 120 Day Accts";#N/A,#N/A,FALSE,"Tickmarks"}</definedName>
    <definedName name="ww_1_4" localSheetId="0" hidden="1">{#N/A,#N/A,FALSE,"Aging Summary";#N/A,#N/A,FALSE,"Ratio Analysis";#N/A,#N/A,FALSE,"Test 120 Day Accts";#N/A,#N/A,FALSE,"Tickmarks"}</definedName>
    <definedName name="ww_1_4" localSheetId="3" hidden="1">{#N/A,#N/A,FALSE,"Aging Summary";#N/A,#N/A,FALSE,"Ratio Analysis";#N/A,#N/A,FALSE,"Test 120 Day Accts";#N/A,#N/A,FALSE,"Tickmarks"}</definedName>
    <definedName name="ww_1_4" hidden="1">{#N/A,#N/A,FALSE,"Aging Summary";#N/A,#N/A,FALSE,"Ratio Analysis";#N/A,#N/A,FALSE,"Test 120 Day Accts";#N/A,#N/A,FALSE,"Tickmarks"}</definedName>
    <definedName name="ww_1_4_1" localSheetId="0" hidden="1">{#N/A,#N/A,FALSE,"Aging Summary";#N/A,#N/A,FALSE,"Ratio Analysis";#N/A,#N/A,FALSE,"Test 120 Day Accts";#N/A,#N/A,FALSE,"Tickmarks"}</definedName>
    <definedName name="ww_1_4_1" localSheetId="3" hidden="1">{#N/A,#N/A,FALSE,"Aging Summary";#N/A,#N/A,FALSE,"Ratio Analysis";#N/A,#N/A,FALSE,"Test 120 Day Accts";#N/A,#N/A,FALSE,"Tickmarks"}</definedName>
    <definedName name="ww_1_4_1" hidden="1">{#N/A,#N/A,FALSE,"Aging Summary";#N/A,#N/A,FALSE,"Ratio Analysis";#N/A,#N/A,FALSE,"Test 120 Day Accts";#N/A,#N/A,FALSE,"Tickmarks"}</definedName>
    <definedName name="ww_1_4_2" localSheetId="0" hidden="1">{#N/A,#N/A,FALSE,"Aging Summary";#N/A,#N/A,FALSE,"Ratio Analysis";#N/A,#N/A,FALSE,"Test 120 Day Accts";#N/A,#N/A,FALSE,"Tickmarks"}</definedName>
    <definedName name="ww_1_4_2" localSheetId="3" hidden="1">{#N/A,#N/A,FALSE,"Aging Summary";#N/A,#N/A,FALSE,"Ratio Analysis";#N/A,#N/A,FALSE,"Test 120 Day Accts";#N/A,#N/A,FALSE,"Tickmarks"}</definedName>
    <definedName name="ww_1_4_2" hidden="1">{#N/A,#N/A,FALSE,"Aging Summary";#N/A,#N/A,FALSE,"Ratio Analysis";#N/A,#N/A,FALSE,"Test 120 Day Accts";#N/A,#N/A,FALSE,"Tickmarks"}</definedName>
    <definedName name="ww_1_4_3" localSheetId="0" hidden="1">{#N/A,#N/A,FALSE,"Aging Summary";#N/A,#N/A,FALSE,"Ratio Analysis";#N/A,#N/A,FALSE,"Test 120 Day Accts";#N/A,#N/A,FALSE,"Tickmarks"}</definedName>
    <definedName name="ww_1_4_3" localSheetId="3" hidden="1">{#N/A,#N/A,FALSE,"Aging Summary";#N/A,#N/A,FALSE,"Ratio Analysis";#N/A,#N/A,FALSE,"Test 120 Day Accts";#N/A,#N/A,FALSE,"Tickmarks"}</definedName>
    <definedName name="ww_1_4_3" hidden="1">{#N/A,#N/A,FALSE,"Aging Summary";#N/A,#N/A,FALSE,"Ratio Analysis";#N/A,#N/A,FALSE,"Test 120 Day Accts";#N/A,#N/A,FALSE,"Tickmarks"}</definedName>
    <definedName name="ww_1_4_4" localSheetId="0" hidden="1">{#N/A,#N/A,FALSE,"Aging Summary";#N/A,#N/A,FALSE,"Ratio Analysis";#N/A,#N/A,FALSE,"Test 120 Day Accts";#N/A,#N/A,FALSE,"Tickmarks"}</definedName>
    <definedName name="ww_1_4_4" localSheetId="3" hidden="1">{#N/A,#N/A,FALSE,"Aging Summary";#N/A,#N/A,FALSE,"Ratio Analysis";#N/A,#N/A,FALSE,"Test 120 Day Accts";#N/A,#N/A,FALSE,"Tickmarks"}</definedName>
    <definedName name="ww_1_4_4" hidden="1">{#N/A,#N/A,FALSE,"Aging Summary";#N/A,#N/A,FALSE,"Ratio Analysis";#N/A,#N/A,FALSE,"Test 120 Day Accts";#N/A,#N/A,FALSE,"Tickmarks"}</definedName>
    <definedName name="ww_1_4_5" localSheetId="0" hidden="1">{#N/A,#N/A,FALSE,"Aging Summary";#N/A,#N/A,FALSE,"Ratio Analysis";#N/A,#N/A,FALSE,"Test 120 Day Accts";#N/A,#N/A,FALSE,"Tickmarks"}</definedName>
    <definedName name="ww_1_4_5" localSheetId="3" hidden="1">{#N/A,#N/A,FALSE,"Aging Summary";#N/A,#N/A,FALSE,"Ratio Analysis";#N/A,#N/A,FALSE,"Test 120 Day Accts";#N/A,#N/A,FALSE,"Tickmarks"}</definedName>
    <definedName name="ww_1_4_5" hidden="1">{#N/A,#N/A,FALSE,"Aging Summary";#N/A,#N/A,FALSE,"Ratio Analysis";#N/A,#N/A,FALSE,"Test 120 Day Accts";#N/A,#N/A,FALSE,"Tickmarks"}</definedName>
    <definedName name="ww_1_5" localSheetId="0" hidden="1">{#N/A,#N/A,FALSE,"Aging Summary";#N/A,#N/A,FALSE,"Ratio Analysis";#N/A,#N/A,FALSE,"Test 120 Day Accts";#N/A,#N/A,FALSE,"Tickmarks"}</definedName>
    <definedName name="ww_1_5" localSheetId="3" hidden="1">{#N/A,#N/A,FALSE,"Aging Summary";#N/A,#N/A,FALSE,"Ratio Analysis";#N/A,#N/A,FALSE,"Test 120 Day Accts";#N/A,#N/A,FALSE,"Tickmarks"}</definedName>
    <definedName name="ww_1_5" hidden="1">{#N/A,#N/A,FALSE,"Aging Summary";#N/A,#N/A,FALSE,"Ratio Analysis";#N/A,#N/A,FALSE,"Test 120 Day Accts";#N/A,#N/A,FALSE,"Tickmarks"}</definedName>
    <definedName name="ww_1_5_1" localSheetId="0" hidden="1">{#N/A,#N/A,FALSE,"Aging Summary";#N/A,#N/A,FALSE,"Ratio Analysis";#N/A,#N/A,FALSE,"Test 120 Day Accts";#N/A,#N/A,FALSE,"Tickmarks"}</definedName>
    <definedName name="ww_1_5_1" localSheetId="3" hidden="1">{#N/A,#N/A,FALSE,"Aging Summary";#N/A,#N/A,FALSE,"Ratio Analysis";#N/A,#N/A,FALSE,"Test 120 Day Accts";#N/A,#N/A,FALSE,"Tickmarks"}</definedName>
    <definedName name="ww_1_5_1" hidden="1">{#N/A,#N/A,FALSE,"Aging Summary";#N/A,#N/A,FALSE,"Ratio Analysis";#N/A,#N/A,FALSE,"Test 120 Day Accts";#N/A,#N/A,FALSE,"Tickmarks"}</definedName>
    <definedName name="ww_1_5_2" localSheetId="0" hidden="1">{#N/A,#N/A,FALSE,"Aging Summary";#N/A,#N/A,FALSE,"Ratio Analysis";#N/A,#N/A,FALSE,"Test 120 Day Accts";#N/A,#N/A,FALSE,"Tickmarks"}</definedName>
    <definedName name="ww_1_5_2" localSheetId="3" hidden="1">{#N/A,#N/A,FALSE,"Aging Summary";#N/A,#N/A,FALSE,"Ratio Analysis";#N/A,#N/A,FALSE,"Test 120 Day Accts";#N/A,#N/A,FALSE,"Tickmarks"}</definedName>
    <definedName name="ww_1_5_2" hidden="1">{#N/A,#N/A,FALSE,"Aging Summary";#N/A,#N/A,FALSE,"Ratio Analysis";#N/A,#N/A,FALSE,"Test 120 Day Accts";#N/A,#N/A,FALSE,"Tickmarks"}</definedName>
    <definedName name="ww_1_5_3" localSheetId="0" hidden="1">{#N/A,#N/A,FALSE,"Aging Summary";#N/A,#N/A,FALSE,"Ratio Analysis";#N/A,#N/A,FALSE,"Test 120 Day Accts";#N/A,#N/A,FALSE,"Tickmarks"}</definedName>
    <definedName name="ww_1_5_3" localSheetId="3" hidden="1">{#N/A,#N/A,FALSE,"Aging Summary";#N/A,#N/A,FALSE,"Ratio Analysis";#N/A,#N/A,FALSE,"Test 120 Day Accts";#N/A,#N/A,FALSE,"Tickmarks"}</definedName>
    <definedName name="ww_1_5_3" hidden="1">{#N/A,#N/A,FALSE,"Aging Summary";#N/A,#N/A,FALSE,"Ratio Analysis";#N/A,#N/A,FALSE,"Test 120 Day Accts";#N/A,#N/A,FALSE,"Tickmarks"}</definedName>
    <definedName name="ww_1_5_4" localSheetId="0" hidden="1">{#N/A,#N/A,FALSE,"Aging Summary";#N/A,#N/A,FALSE,"Ratio Analysis";#N/A,#N/A,FALSE,"Test 120 Day Accts";#N/A,#N/A,FALSE,"Tickmarks"}</definedName>
    <definedName name="ww_1_5_4" localSheetId="3" hidden="1">{#N/A,#N/A,FALSE,"Aging Summary";#N/A,#N/A,FALSE,"Ratio Analysis";#N/A,#N/A,FALSE,"Test 120 Day Accts";#N/A,#N/A,FALSE,"Tickmarks"}</definedName>
    <definedName name="ww_1_5_4" hidden="1">{#N/A,#N/A,FALSE,"Aging Summary";#N/A,#N/A,FALSE,"Ratio Analysis";#N/A,#N/A,FALSE,"Test 120 Day Accts";#N/A,#N/A,FALSE,"Tickmarks"}</definedName>
    <definedName name="ww_1_5_5" localSheetId="0" hidden="1">{#N/A,#N/A,FALSE,"Aging Summary";#N/A,#N/A,FALSE,"Ratio Analysis";#N/A,#N/A,FALSE,"Test 120 Day Accts";#N/A,#N/A,FALSE,"Tickmarks"}</definedName>
    <definedName name="ww_1_5_5" localSheetId="3" hidden="1">{#N/A,#N/A,FALSE,"Aging Summary";#N/A,#N/A,FALSE,"Ratio Analysis";#N/A,#N/A,FALSE,"Test 120 Day Accts";#N/A,#N/A,FALSE,"Tickmarks"}</definedName>
    <definedName name="ww_1_5_5" hidden="1">{#N/A,#N/A,FALSE,"Aging Summary";#N/A,#N/A,FALSE,"Ratio Analysis";#N/A,#N/A,FALSE,"Test 120 Day Accts";#N/A,#N/A,FALSE,"Tickmarks"}</definedName>
    <definedName name="ww_2" localSheetId="0" hidden="1">{#N/A,#N/A,FALSE,"Aging Summary";#N/A,#N/A,FALSE,"Ratio Analysis";#N/A,#N/A,FALSE,"Test 120 Day Accts";#N/A,#N/A,FALSE,"Tickmarks"}</definedName>
    <definedName name="ww_2" localSheetId="3" hidden="1">{#N/A,#N/A,FALSE,"Aging Summary";#N/A,#N/A,FALSE,"Ratio Analysis";#N/A,#N/A,FALSE,"Test 120 Day Accts";#N/A,#N/A,FALSE,"Tickmarks"}</definedName>
    <definedName name="ww_2" hidden="1">{#N/A,#N/A,FALSE,"Aging Summary";#N/A,#N/A,FALSE,"Ratio Analysis";#N/A,#N/A,FALSE,"Test 120 Day Accts";#N/A,#N/A,FALSE,"Tickmarks"}</definedName>
    <definedName name="ww_2_1" localSheetId="0" hidden="1">{#N/A,#N/A,FALSE,"Aging Summary";#N/A,#N/A,FALSE,"Ratio Analysis";#N/A,#N/A,FALSE,"Test 120 Day Accts";#N/A,#N/A,FALSE,"Tickmarks"}</definedName>
    <definedName name="ww_2_1" localSheetId="3" hidden="1">{#N/A,#N/A,FALSE,"Aging Summary";#N/A,#N/A,FALSE,"Ratio Analysis";#N/A,#N/A,FALSE,"Test 120 Day Accts";#N/A,#N/A,FALSE,"Tickmarks"}</definedName>
    <definedName name="ww_2_1" hidden="1">{#N/A,#N/A,FALSE,"Aging Summary";#N/A,#N/A,FALSE,"Ratio Analysis";#N/A,#N/A,FALSE,"Test 120 Day Accts";#N/A,#N/A,FALSE,"Tickmarks"}</definedName>
    <definedName name="ww_2_1_1" localSheetId="0" hidden="1">{#N/A,#N/A,FALSE,"Aging Summary";#N/A,#N/A,FALSE,"Ratio Analysis";#N/A,#N/A,FALSE,"Test 120 Day Accts";#N/A,#N/A,FALSE,"Tickmarks"}</definedName>
    <definedName name="ww_2_1_1" localSheetId="3" hidden="1">{#N/A,#N/A,FALSE,"Aging Summary";#N/A,#N/A,FALSE,"Ratio Analysis";#N/A,#N/A,FALSE,"Test 120 Day Accts";#N/A,#N/A,FALSE,"Tickmarks"}</definedName>
    <definedName name="ww_2_1_1" hidden="1">{#N/A,#N/A,FALSE,"Aging Summary";#N/A,#N/A,FALSE,"Ratio Analysis";#N/A,#N/A,FALSE,"Test 120 Day Accts";#N/A,#N/A,FALSE,"Tickmarks"}</definedName>
    <definedName name="ww_2_1_2" localSheetId="0" hidden="1">{#N/A,#N/A,FALSE,"Aging Summary";#N/A,#N/A,FALSE,"Ratio Analysis";#N/A,#N/A,FALSE,"Test 120 Day Accts";#N/A,#N/A,FALSE,"Tickmarks"}</definedName>
    <definedName name="ww_2_1_2" localSheetId="3" hidden="1">{#N/A,#N/A,FALSE,"Aging Summary";#N/A,#N/A,FALSE,"Ratio Analysis";#N/A,#N/A,FALSE,"Test 120 Day Accts";#N/A,#N/A,FALSE,"Tickmarks"}</definedName>
    <definedName name="ww_2_1_2" hidden="1">{#N/A,#N/A,FALSE,"Aging Summary";#N/A,#N/A,FALSE,"Ratio Analysis";#N/A,#N/A,FALSE,"Test 120 Day Accts";#N/A,#N/A,FALSE,"Tickmarks"}</definedName>
    <definedName name="ww_2_1_3" localSheetId="0" hidden="1">{#N/A,#N/A,FALSE,"Aging Summary";#N/A,#N/A,FALSE,"Ratio Analysis";#N/A,#N/A,FALSE,"Test 120 Day Accts";#N/A,#N/A,FALSE,"Tickmarks"}</definedName>
    <definedName name="ww_2_1_3" localSheetId="3" hidden="1">{#N/A,#N/A,FALSE,"Aging Summary";#N/A,#N/A,FALSE,"Ratio Analysis";#N/A,#N/A,FALSE,"Test 120 Day Accts";#N/A,#N/A,FALSE,"Tickmarks"}</definedName>
    <definedName name="ww_2_1_3" hidden="1">{#N/A,#N/A,FALSE,"Aging Summary";#N/A,#N/A,FALSE,"Ratio Analysis";#N/A,#N/A,FALSE,"Test 120 Day Accts";#N/A,#N/A,FALSE,"Tickmarks"}</definedName>
    <definedName name="ww_2_1_4" localSheetId="0" hidden="1">{#N/A,#N/A,FALSE,"Aging Summary";#N/A,#N/A,FALSE,"Ratio Analysis";#N/A,#N/A,FALSE,"Test 120 Day Accts";#N/A,#N/A,FALSE,"Tickmarks"}</definedName>
    <definedName name="ww_2_1_4" localSheetId="3" hidden="1">{#N/A,#N/A,FALSE,"Aging Summary";#N/A,#N/A,FALSE,"Ratio Analysis";#N/A,#N/A,FALSE,"Test 120 Day Accts";#N/A,#N/A,FALSE,"Tickmarks"}</definedName>
    <definedName name="ww_2_1_4" hidden="1">{#N/A,#N/A,FALSE,"Aging Summary";#N/A,#N/A,FALSE,"Ratio Analysis";#N/A,#N/A,FALSE,"Test 120 Day Accts";#N/A,#N/A,FALSE,"Tickmarks"}</definedName>
    <definedName name="ww_2_1_5" localSheetId="0" hidden="1">{#N/A,#N/A,FALSE,"Aging Summary";#N/A,#N/A,FALSE,"Ratio Analysis";#N/A,#N/A,FALSE,"Test 120 Day Accts";#N/A,#N/A,FALSE,"Tickmarks"}</definedName>
    <definedName name="ww_2_1_5" localSheetId="3" hidden="1">{#N/A,#N/A,FALSE,"Aging Summary";#N/A,#N/A,FALSE,"Ratio Analysis";#N/A,#N/A,FALSE,"Test 120 Day Accts";#N/A,#N/A,FALSE,"Tickmarks"}</definedName>
    <definedName name="ww_2_1_5" hidden="1">{#N/A,#N/A,FALSE,"Aging Summary";#N/A,#N/A,FALSE,"Ratio Analysis";#N/A,#N/A,FALSE,"Test 120 Day Accts";#N/A,#N/A,FALSE,"Tickmarks"}</definedName>
    <definedName name="ww_2_2" localSheetId="0" hidden="1">{#N/A,#N/A,FALSE,"Aging Summary";#N/A,#N/A,FALSE,"Ratio Analysis";#N/A,#N/A,FALSE,"Test 120 Day Accts";#N/A,#N/A,FALSE,"Tickmarks"}</definedName>
    <definedName name="ww_2_2" localSheetId="3" hidden="1">{#N/A,#N/A,FALSE,"Aging Summary";#N/A,#N/A,FALSE,"Ratio Analysis";#N/A,#N/A,FALSE,"Test 120 Day Accts";#N/A,#N/A,FALSE,"Tickmarks"}</definedName>
    <definedName name="ww_2_2" hidden="1">{#N/A,#N/A,FALSE,"Aging Summary";#N/A,#N/A,FALSE,"Ratio Analysis";#N/A,#N/A,FALSE,"Test 120 Day Accts";#N/A,#N/A,FALSE,"Tickmarks"}</definedName>
    <definedName name="ww_2_2_1" localSheetId="0" hidden="1">{#N/A,#N/A,FALSE,"Aging Summary";#N/A,#N/A,FALSE,"Ratio Analysis";#N/A,#N/A,FALSE,"Test 120 Day Accts";#N/A,#N/A,FALSE,"Tickmarks"}</definedName>
    <definedName name="ww_2_2_1" localSheetId="3" hidden="1">{#N/A,#N/A,FALSE,"Aging Summary";#N/A,#N/A,FALSE,"Ratio Analysis";#N/A,#N/A,FALSE,"Test 120 Day Accts";#N/A,#N/A,FALSE,"Tickmarks"}</definedName>
    <definedName name="ww_2_2_1" hidden="1">{#N/A,#N/A,FALSE,"Aging Summary";#N/A,#N/A,FALSE,"Ratio Analysis";#N/A,#N/A,FALSE,"Test 120 Day Accts";#N/A,#N/A,FALSE,"Tickmarks"}</definedName>
    <definedName name="ww_2_2_2" localSheetId="0" hidden="1">{#N/A,#N/A,FALSE,"Aging Summary";#N/A,#N/A,FALSE,"Ratio Analysis";#N/A,#N/A,FALSE,"Test 120 Day Accts";#N/A,#N/A,FALSE,"Tickmarks"}</definedName>
    <definedName name="ww_2_2_2" localSheetId="3" hidden="1">{#N/A,#N/A,FALSE,"Aging Summary";#N/A,#N/A,FALSE,"Ratio Analysis";#N/A,#N/A,FALSE,"Test 120 Day Accts";#N/A,#N/A,FALSE,"Tickmarks"}</definedName>
    <definedName name="ww_2_2_2" hidden="1">{#N/A,#N/A,FALSE,"Aging Summary";#N/A,#N/A,FALSE,"Ratio Analysis";#N/A,#N/A,FALSE,"Test 120 Day Accts";#N/A,#N/A,FALSE,"Tickmarks"}</definedName>
    <definedName name="ww_2_2_3" localSheetId="0" hidden="1">{#N/A,#N/A,FALSE,"Aging Summary";#N/A,#N/A,FALSE,"Ratio Analysis";#N/A,#N/A,FALSE,"Test 120 Day Accts";#N/A,#N/A,FALSE,"Tickmarks"}</definedName>
    <definedName name="ww_2_2_3" localSheetId="3" hidden="1">{#N/A,#N/A,FALSE,"Aging Summary";#N/A,#N/A,FALSE,"Ratio Analysis";#N/A,#N/A,FALSE,"Test 120 Day Accts";#N/A,#N/A,FALSE,"Tickmarks"}</definedName>
    <definedName name="ww_2_2_3" hidden="1">{#N/A,#N/A,FALSE,"Aging Summary";#N/A,#N/A,FALSE,"Ratio Analysis";#N/A,#N/A,FALSE,"Test 120 Day Accts";#N/A,#N/A,FALSE,"Tickmarks"}</definedName>
    <definedName name="ww_2_2_4" localSheetId="0" hidden="1">{#N/A,#N/A,FALSE,"Aging Summary";#N/A,#N/A,FALSE,"Ratio Analysis";#N/A,#N/A,FALSE,"Test 120 Day Accts";#N/A,#N/A,FALSE,"Tickmarks"}</definedName>
    <definedName name="ww_2_2_4" localSheetId="3" hidden="1">{#N/A,#N/A,FALSE,"Aging Summary";#N/A,#N/A,FALSE,"Ratio Analysis";#N/A,#N/A,FALSE,"Test 120 Day Accts";#N/A,#N/A,FALSE,"Tickmarks"}</definedName>
    <definedName name="ww_2_2_4" hidden="1">{#N/A,#N/A,FALSE,"Aging Summary";#N/A,#N/A,FALSE,"Ratio Analysis";#N/A,#N/A,FALSE,"Test 120 Day Accts";#N/A,#N/A,FALSE,"Tickmarks"}</definedName>
    <definedName name="ww_2_2_5" localSheetId="0" hidden="1">{#N/A,#N/A,FALSE,"Aging Summary";#N/A,#N/A,FALSE,"Ratio Analysis";#N/A,#N/A,FALSE,"Test 120 Day Accts";#N/A,#N/A,FALSE,"Tickmarks"}</definedName>
    <definedName name="ww_2_2_5" localSheetId="3" hidden="1">{#N/A,#N/A,FALSE,"Aging Summary";#N/A,#N/A,FALSE,"Ratio Analysis";#N/A,#N/A,FALSE,"Test 120 Day Accts";#N/A,#N/A,FALSE,"Tickmarks"}</definedName>
    <definedName name="ww_2_2_5" hidden="1">{#N/A,#N/A,FALSE,"Aging Summary";#N/A,#N/A,FALSE,"Ratio Analysis";#N/A,#N/A,FALSE,"Test 120 Day Accts";#N/A,#N/A,FALSE,"Tickmarks"}</definedName>
    <definedName name="ww_2_3" localSheetId="0" hidden="1">{#N/A,#N/A,FALSE,"Aging Summary";#N/A,#N/A,FALSE,"Ratio Analysis";#N/A,#N/A,FALSE,"Test 120 Day Accts";#N/A,#N/A,FALSE,"Tickmarks"}</definedName>
    <definedName name="ww_2_3" localSheetId="3" hidden="1">{#N/A,#N/A,FALSE,"Aging Summary";#N/A,#N/A,FALSE,"Ratio Analysis";#N/A,#N/A,FALSE,"Test 120 Day Accts";#N/A,#N/A,FALSE,"Tickmarks"}</definedName>
    <definedName name="ww_2_3" hidden="1">{#N/A,#N/A,FALSE,"Aging Summary";#N/A,#N/A,FALSE,"Ratio Analysis";#N/A,#N/A,FALSE,"Test 120 Day Accts";#N/A,#N/A,FALSE,"Tickmarks"}</definedName>
    <definedName name="ww_2_3_1" localSheetId="0" hidden="1">{#N/A,#N/A,FALSE,"Aging Summary";#N/A,#N/A,FALSE,"Ratio Analysis";#N/A,#N/A,FALSE,"Test 120 Day Accts";#N/A,#N/A,FALSE,"Tickmarks"}</definedName>
    <definedName name="ww_2_3_1" localSheetId="3" hidden="1">{#N/A,#N/A,FALSE,"Aging Summary";#N/A,#N/A,FALSE,"Ratio Analysis";#N/A,#N/A,FALSE,"Test 120 Day Accts";#N/A,#N/A,FALSE,"Tickmarks"}</definedName>
    <definedName name="ww_2_3_1" hidden="1">{#N/A,#N/A,FALSE,"Aging Summary";#N/A,#N/A,FALSE,"Ratio Analysis";#N/A,#N/A,FALSE,"Test 120 Day Accts";#N/A,#N/A,FALSE,"Tickmarks"}</definedName>
    <definedName name="ww_2_3_2" localSheetId="0" hidden="1">{#N/A,#N/A,FALSE,"Aging Summary";#N/A,#N/A,FALSE,"Ratio Analysis";#N/A,#N/A,FALSE,"Test 120 Day Accts";#N/A,#N/A,FALSE,"Tickmarks"}</definedName>
    <definedName name="ww_2_3_2" localSheetId="3" hidden="1">{#N/A,#N/A,FALSE,"Aging Summary";#N/A,#N/A,FALSE,"Ratio Analysis";#N/A,#N/A,FALSE,"Test 120 Day Accts";#N/A,#N/A,FALSE,"Tickmarks"}</definedName>
    <definedName name="ww_2_3_2" hidden="1">{#N/A,#N/A,FALSE,"Aging Summary";#N/A,#N/A,FALSE,"Ratio Analysis";#N/A,#N/A,FALSE,"Test 120 Day Accts";#N/A,#N/A,FALSE,"Tickmarks"}</definedName>
    <definedName name="ww_2_3_3" localSheetId="0" hidden="1">{#N/A,#N/A,FALSE,"Aging Summary";#N/A,#N/A,FALSE,"Ratio Analysis";#N/A,#N/A,FALSE,"Test 120 Day Accts";#N/A,#N/A,FALSE,"Tickmarks"}</definedName>
    <definedName name="ww_2_3_3" localSheetId="3" hidden="1">{#N/A,#N/A,FALSE,"Aging Summary";#N/A,#N/A,FALSE,"Ratio Analysis";#N/A,#N/A,FALSE,"Test 120 Day Accts";#N/A,#N/A,FALSE,"Tickmarks"}</definedName>
    <definedName name="ww_2_3_3" hidden="1">{#N/A,#N/A,FALSE,"Aging Summary";#N/A,#N/A,FALSE,"Ratio Analysis";#N/A,#N/A,FALSE,"Test 120 Day Accts";#N/A,#N/A,FALSE,"Tickmarks"}</definedName>
    <definedName name="ww_2_3_4" localSheetId="0" hidden="1">{#N/A,#N/A,FALSE,"Aging Summary";#N/A,#N/A,FALSE,"Ratio Analysis";#N/A,#N/A,FALSE,"Test 120 Day Accts";#N/A,#N/A,FALSE,"Tickmarks"}</definedName>
    <definedName name="ww_2_3_4" localSheetId="3" hidden="1">{#N/A,#N/A,FALSE,"Aging Summary";#N/A,#N/A,FALSE,"Ratio Analysis";#N/A,#N/A,FALSE,"Test 120 Day Accts";#N/A,#N/A,FALSE,"Tickmarks"}</definedName>
    <definedName name="ww_2_3_4" hidden="1">{#N/A,#N/A,FALSE,"Aging Summary";#N/A,#N/A,FALSE,"Ratio Analysis";#N/A,#N/A,FALSE,"Test 120 Day Accts";#N/A,#N/A,FALSE,"Tickmarks"}</definedName>
    <definedName name="ww_2_3_5" localSheetId="0" hidden="1">{#N/A,#N/A,FALSE,"Aging Summary";#N/A,#N/A,FALSE,"Ratio Analysis";#N/A,#N/A,FALSE,"Test 120 Day Accts";#N/A,#N/A,FALSE,"Tickmarks"}</definedName>
    <definedName name="ww_2_3_5" localSheetId="3" hidden="1">{#N/A,#N/A,FALSE,"Aging Summary";#N/A,#N/A,FALSE,"Ratio Analysis";#N/A,#N/A,FALSE,"Test 120 Day Accts";#N/A,#N/A,FALSE,"Tickmarks"}</definedName>
    <definedName name="ww_2_3_5" hidden="1">{#N/A,#N/A,FALSE,"Aging Summary";#N/A,#N/A,FALSE,"Ratio Analysis";#N/A,#N/A,FALSE,"Test 120 Day Accts";#N/A,#N/A,FALSE,"Tickmarks"}</definedName>
    <definedName name="ww_2_4" localSheetId="0" hidden="1">{#N/A,#N/A,FALSE,"Aging Summary";#N/A,#N/A,FALSE,"Ratio Analysis";#N/A,#N/A,FALSE,"Test 120 Day Accts";#N/A,#N/A,FALSE,"Tickmarks"}</definedName>
    <definedName name="ww_2_4" localSheetId="3" hidden="1">{#N/A,#N/A,FALSE,"Aging Summary";#N/A,#N/A,FALSE,"Ratio Analysis";#N/A,#N/A,FALSE,"Test 120 Day Accts";#N/A,#N/A,FALSE,"Tickmarks"}</definedName>
    <definedName name="ww_2_4" hidden="1">{#N/A,#N/A,FALSE,"Aging Summary";#N/A,#N/A,FALSE,"Ratio Analysis";#N/A,#N/A,FALSE,"Test 120 Day Accts";#N/A,#N/A,FALSE,"Tickmarks"}</definedName>
    <definedName name="ww_2_4_1" localSheetId="0" hidden="1">{#N/A,#N/A,FALSE,"Aging Summary";#N/A,#N/A,FALSE,"Ratio Analysis";#N/A,#N/A,FALSE,"Test 120 Day Accts";#N/A,#N/A,FALSE,"Tickmarks"}</definedName>
    <definedName name="ww_2_4_1" localSheetId="3" hidden="1">{#N/A,#N/A,FALSE,"Aging Summary";#N/A,#N/A,FALSE,"Ratio Analysis";#N/A,#N/A,FALSE,"Test 120 Day Accts";#N/A,#N/A,FALSE,"Tickmarks"}</definedName>
    <definedName name="ww_2_4_1" hidden="1">{#N/A,#N/A,FALSE,"Aging Summary";#N/A,#N/A,FALSE,"Ratio Analysis";#N/A,#N/A,FALSE,"Test 120 Day Accts";#N/A,#N/A,FALSE,"Tickmarks"}</definedName>
    <definedName name="ww_2_4_2" localSheetId="0" hidden="1">{#N/A,#N/A,FALSE,"Aging Summary";#N/A,#N/A,FALSE,"Ratio Analysis";#N/A,#N/A,FALSE,"Test 120 Day Accts";#N/A,#N/A,FALSE,"Tickmarks"}</definedName>
    <definedName name="ww_2_4_2" localSheetId="3" hidden="1">{#N/A,#N/A,FALSE,"Aging Summary";#N/A,#N/A,FALSE,"Ratio Analysis";#N/A,#N/A,FALSE,"Test 120 Day Accts";#N/A,#N/A,FALSE,"Tickmarks"}</definedName>
    <definedName name="ww_2_4_2" hidden="1">{#N/A,#N/A,FALSE,"Aging Summary";#N/A,#N/A,FALSE,"Ratio Analysis";#N/A,#N/A,FALSE,"Test 120 Day Accts";#N/A,#N/A,FALSE,"Tickmarks"}</definedName>
    <definedName name="ww_2_4_3" localSheetId="0" hidden="1">{#N/A,#N/A,FALSE,"Aging Summary";#N/A,#N/A,FALSE,"Ratio Analysis";#N/A,#N/A,FALSE,"Test 120 Day Accts";#N/A,#N/A,FALSE,"Tickmarks"}</definedName>
    <definedName name="ww_2_4_3" localSheetId="3" hidden="1">{#N/A,#N/A,FALSE,"Aging Summary";#N/A,#N/A,FALSE,"Ratio Analysis";#N/A,#N/A,FALSE,"Test 120 Day Accts";#N/A,#N/A,FALSE,"Tickmarks"}</definedName>
    <definedName name="ww_2_4_3" hidden="1">{#N/A,#N/A,FALSE,"Aging Summary";#N/A,#N/A,FALSE,"Ratio Analysis";#N/A,#N/A,FALSE,"Test 120 Day Accts";#N/A,#N/A,FALSE,"Tickmarks"}</definedName>
    <definedName name="ww_2_4_4" localSheetId="0" hidden="1">{#N/A,#N/A,FALSE,"Aging Summary";#N/A,#N/A,FALSE,"Ratio Analysis";#N/A,#N/A,FALSE,"Test 120 Day Accts";#N/A,#N/A,FALSE,"Tickmarks"}</definedName>
    <definedName name="ww_2_4_4" localSheetId="3" hidden="1">{#N/A,#N/A,FALSE,"Aging Summary";#N/A,#N/A,FALSE,"Ratio Analysis";#N/A,#N/A,FALSE,"Test 120 Day Accts";#N/A,#N/A,FALSE,"Tickmarks"}</definedName>
    <definedName name="ww_2_4_4" hidden="1">{#N/A,#N/A,FALSE,"Aging Summary";#N/A,#N/A,FALSE,"Ratio Analysis";#N/A,#N/A,FALSE,"Test 120 Day Accts";#N/A,#N/A,FALSE,"Tickmarks"}</definedName>
    <definedName name="ww_2_4_5" localSheetId="0" hidden="1">{#N/A,#N/A,FALSE,"Aging Summary";#N/A,#N/A,FALSE,"Ratio Analysis";#N/A,#N/A,FALSE,"Test 120 Day Accts";#N/A,#N/A,FALSE,"Tickmarks"}</definedName>
    <definedName name="ww_2_4_5" localSheetId="3" hidden="1">{#N/A,#N/A,FALSE,"Aging Summary";#N/A,#N/A,FALSE,"Ratio Analysis";#N/A,#N/A,FALSE,"Test 120 Day Accts";#N/A,#N/A,FALSE,"Tickmarks"}</definedName>
    <definedName name="ww_2_4_5" hidden="1">{#N/A,#N/A,FALSE,"Aging Summary";#N/A,#N/A,FALSE,"Ratio Analysis";#N/A,#N/A,FALSE,"Test 120 Day Accts";#N/A,#N/A,FALSE,"Tickmarks"}</definedName>
    <definedName name="ww_2_5" localSheetId="0" hidden="1">{#N/A,#N/A,FALSE,"Aging Summary";#N/A,#N/A,FALSE,"Ratio Analysis";#N/A,#N/A,FALSE,"Test 120 Day Accts";#N/A,#N/A,FALSE,"Tickmarks"}</definedName>
    <definedName name="ww_2_5" localSheetId="3" hidden="1">{#N/A,#N/A,FALSE,"Aging Summary";#N/A,#N/A,FALSE,"Ratio Analysis";#N/A,#N/A,FALSE,"Test 120 Day Accts";#N/A,#N/A,FALSE,"Tickmarks"}</definedName>
    <definedName name="ww_2_5" hidden="1">{#N/A,#N/A,FALSE,"Aging Summary";#N/A,#N/A,FALSE,"Ratio Analysis";#N/A,#N/A,FALSE,"Test 120 Day Accts";#N/A,#N/A,FALSE,"Tickmarks"}</definedName>
    <definedName name="ww_2_5_1" localSheetId="0" hidden="1">{#N/A,#N/A,FALSE,"Aging Summary";#N/A,#N/A,FALSE,"Ratio Analysis";#N/A,#N/A,FALSE,"Test 120 Day Accts";#N/A,#N/A,FALSE,"Tickmarks"}</definedName>
    <definedName name="ww_2_5_1" localSheetId="3" hidden="1">{#N/A,#N/A,FALSE,"Aging Summary";#N/A,#N/A,FALSE,"Ratio Analysis";#N/A,#N/A,FALSE,"Test 120 Day Accts";#N/A,#N/A,FALSE,"Tickmarks"}</definedName>
    <definedName name="ww_2_5_1" hidden="1">{#N/A,#N/A,FALSE,"Aging Summary";#N/A,#N/A,FALSE,"Ratio Analysis";#N/A,#N/A,FALSE,"Test 120 Day Accts";#N/A,#N/A,FALSE,"Tickmarks"}</definedName>
    <definedName name="ww_2_5_2" localSheetId="0" hidden="1">{#N/A,#N/A,FALSE,"Aging Summary";#N/A,#N/A,FALSE,"Ratio Analysis";#N/A,#N/A,FALSE,"Test 120 Day Accts";#N/A,#N/A,FALSE,"Tickmarks"}</definedName>
    <definedName name="ww_2_5_2" localSheetId="3" hidden="1">{#N/A,#N/A,FALSE,"Aging Summary";#N/A,#N/A,FALSE,"Ratio Analysis";#N/A,#N/A,FALSE,"Test 120 Day Accts";#N/A,#N/A,FALSE,"Tickmarks"}</definedName>
    <definedName name="ww_2_5_2" hidden="1">{#N/A,#N/A,FALSE,"Aging Summary";#N/A,#N/A,FALSE,"Ratio Analysis";#N/A,#N/A,FALSE,"Test 120 Day Accts";#N/A,#N/A,FALSE,"Tickmarks"}</definedName>
    <definedName name="ww_2_5_3" localSheetId="0" hidden="1">{#N/A,#N/A,FALSE,"Aging Summary";#N/A,#N/A,FALSE,"Ratio Analysis";#N/A,#N/A,FALSE,"Test 120 Day Accts";#N/A,#N/A,FALSE,"Tickmarks"}</definedName>
    <definedName name="ww_2_5_3" localSheetId="3" hidden="1">{#N/A,#N/A,FALSE,"Aging Summary";#N/A,#N/A,FALSE,"Ratio Analysis";#N/A,#N/A,FALSE,"Test 120 Day Accts";#N/A,#N/A,FALSE,"Tickmarks"}</definedName>
    <definedName name="ww_2_5_3" hidden="1">{#N/A,#N/A,FALSE,"Aging Summary";#N/A,#N/A,FALSE,"Ratio Analysis";#N/A,#N/A,FALSE,"Test 120 Day Accts";#N/A,#N/A,FALSE,"Tickmarks"}</definedName>
    <definedName name="ww_2_5_4" localSheetId="0" hidden="1">{#N/A,#N/A,FALSE,"Aging Summary";#N/A,#N/A,FALSE,"Ratio Analysis";#N/A,#N/A,FALSE,"Test 120 Day Accts";#N/A,#N/A,FALSE,"Tickmarks"}</definedName>
    <definedName name="ww_2_5_4" localSheetId="3" hidden="1">{#N/A,#N/A,FALSE,"Aging Summary";#N/A,#N/A,FALSE,"Ratio Analysis";#N/A,#N/A,FALSE,"Test 120 Day Accts";#N/A,#N/A,FALSE,"Tickmarks"}</definedName>
    <definedName name="ww_2_5_4" hidden="1">{#N/A,#N/A,FALSE,"Aging Summary";#N/A,#N/A,FALSE,"Ratio Analysis";#N/A,#N/A,FALSE,"Test 120 Day Accts";#N/A,#N/A,FALSE,"Tickmarks"}</definedName>
    <definedName name="ww_2_5_5" localSheetId="0" hidden="1">{#N/A,#N/A,FALSE,"Aging Summary";#N/A,#N/A,FALSE,"Ratio Analysis";#N/A,#N/A,FALSE,"Test 120 Day Accts";#N/A,#N/A,FALSE,"Tickmarks"}</definedName>
    <definedName name="ww_2_5_5" localSheetId="3" hidden="1">{#N/A,#N/A,FALSE,"Aging Summary";#N/A,#N/A,FALSE,"Ratio Analysis";#N/A,#N/A,FALSE,"Test 120 Day Accts";#N/A,#N/A,FALSE,"Tickmarks"}</definedName>
    <definedName name="ww_2_5_5" hidden="1">{#N/A,#N/A,FALSE,"Aging Summary";#N/A,#N/A,FALSE,"Ratio Analysis";#N/A,#N/A,FALSE,"Test 120 Day Accts";#N/A,#N/A,FALSE,"Tickmarks"}</definedName>
    <definedName name="ww_3" localSheetId="0" hidden="1">{#N/A,#N/A,FALSE,"Aging Summary";#N/A,#N/A,FALSE,"Ratio Analysis";#N/A,#N/A,FALSE,"Test 120 Day Accts";#N/A,#N/A,FALSE,"Tickmarks"}</definedName>
    <definedName name="ww_3" localSheetId="3" hidden="1">{#N/A,#N/A,FALSE,"Aging Summary";#N/A,#N/A,FALSE,"Ratio Analysis";#N/A,#N/A,FALSE,"Test 120 Day Accts";#N/A,#N/A,FALSE,"Tickmarks"}</definedName>
    <definedName name="ww_3" hidden="1">{#N/A,#N/A,FALSE,"Aging Summary";#N/A,#N/A,FALSE,"Ratio Analysis";#N/A,#N/A,FALSE,"Test 120 Day Accts";#N/A,#N/A,FALSE,"Tickmarks"}</definedName>
    <definedName name="ww_3_1" localSheetId="0" hidden="1">{#N/A,#N/A,FALSE,"Aging Summary";#N/A,#N/A,FALSE,"Ratio Analysis";#N/A,#N/A,FALSE,"Test 120 Day Accts";#N/A,#N/A,FALSE,"Tickmarks"}</definedName>
    <definedName name="ww_3_1" localSheetId="3" hidden="1">{#N/A,#N/A,FALSE,"Aging Summary";#N/A,#N/A,FALSE,"Ratio Analysis";#N/A,#N/A,FALSE,"Test 120 Day Accts";#N/A,#N/A,FALSE,"Tickmarks"}</definedName>
    <definedName name="ww_3_1" hidden="1">{#N/A,#N/A,FALSE,"Aging Summary";#N/A,#N/A,FALSE,"Ratio Analysis";#N/A,#N/A,FALSE,"Test 120 Day Accts";#N/A,#N/A,FALSE,"Tickmarks"}</definedName>
    <definedName name="ww_3_2" localSheetId="0" hidden="1">{#N/A,#N/A,FALSE,"Aging Summary";#N/A,#N/A,FALSE,"Ratio Analysis";#N/A,#N/A,FALSE,"Test 120 Day Accts";#N/A,#N/A,FALSE,"Tickmarks"}</definedName>
    <definedName name="ww_3_2" localSheetId="3" hidden="1">{#N/A,#N/A,FALSE,"Aging Summary";#N/A,#N/A,FALSE,"Ratio Analysis";#N/A,#N/A,FALSE,"Test 120 Day Accts";#N/A,#N/A,FALSE,"Tickmarks"}</definedName>
    <definedName name="ww_3_2" hidden="1">{#N/A,#N/A,FALSE,"Aging Summary";#N/A,#N/A,FALSE,"Ratio Analysis";#N/A,#N/A,FALSE,"Test 120 Day Accts";#N/A,#N/A,FALSE,"Tickmarks"}</definedName>
    <definedName name="ww_3_3" localSheetId="0" hidden="1">{#N/A,#N/A,FALSE,"Aging Summary";#N/A,#N/A,FALSE,"Ratio Analysis";#N/A,#N/A,FALSE,"Test 120 Day Accts";#N/A,#N/A,FALSE,"Tickmarks"}</definedName>
    <definedName name="ww_3_3" localSheetId="3" hidden="1">{#N/A,#N/A,FALSE,"Aging Summary";#N/A,#N/A,FALSE,"Ratio Analysis";#N/A,#N/A,FALSE,"Test 120 Day Accts";#N/A,#N/A,FALSE,"Tickmarks"}</definedName>
    <definedName name="ww_3_3" hidden="1">{#N/A,#N/A,FALSE,"Aging Summary";#N/A,#N/A,FALSE,"Ratio Analysis";#N/A,#N/A,FALSE,"Test 120 Day Accts";#N/A,#N/A,FALSE,"Tickmarks"}</definedName>
    <definedName name="ww_3_4" localSheetId="0" hidden="1">{#N/A,#N/A,FALSE,"Aging Summary";#N/A,#N/A,FALSE,"Ratio Analysis";#N/A,#N/A,FALSE,"Test 120 Day Accts";#N/A,#N/A,FALSE,"Tickmarks"}</definedName>
    <definedName name="ww_3_4" localSheetId="3" hidden="1">{#N/A,#N/A,FALSE,"Aging Summary";#N/A,#N/A,FALSE,"Ratio Analysis";#N/A,#N/A,FALSE,"Test 120 Day Accts";#N/A,#N/A,FALSE,"Tickmarks"}</definedName>
    <definedName name="ww_3_4" hidden="1">{#N/A,#N/A,FALSE,"Aging Summary";#N/A,#N/A,FALSE,"Ratio Analysis";#N/A,#N/A,FALSE,"Test 120 Day Accts";#N/A,#N/A,FALSE,"Tickmarks"}</definedName>
    <definedName name="ww_3_5" localSheetId="0" hidden="1">{#N/A,#N/A,FALSE,"Aging Summary";#N/A,#N/A,FALSE,"Ratio Analysis";#N/A,#N/A,FALSE,"Test 120 Day Accts";#N/A,#N/A,FALSE,"Tickmarks"}</definedName>
    <definedName name="ww_3_5" localSheetId="3" hidden="1">{#N/A,#N/A,FALSE,"Aging Summary";#N/A,#N/A,FALSE,"Ratio Analysis";#N/A,#N/A,FALSE,"Test 120 Day Accts";#N/A,#N/A,FALSE,"Tickmarks"}</definedName>
    <definedName name="ww_3_5" hidden="1">{#N/A,#N/A,FALSE,"Aging Summary";#N/A,#N/A,FALSE,"Ratio Analysis";#N/A,#N/A,FALSE,"Test 120 Day Accts";#N/A,#N/A,FALSE,"Tickmarks"}</definedName>
    <definedName name="ww_4" localSheetId="0" hidden="1">{#N/A,#N/A,FALSE,"Aging Summary";#N/A,#N/A,FALSE,"Ratio Analysis";#N/A,#N/A,FALSE,"Test 120 Day Accts";#N/A,#N/A,FALSE,"Tickmarks"}</definedName>
    <definedName name="ww_4" localSheetId="3" hidden="1">{#N/A,#N/A,FALSE,"Aging Summary";#N/A,#N/A,FALSE,"Ratio Analysis";#N/A,#N/A,FALSE,"Test 120 Day Accts";#N/A,#N/A,FALSE,"Tickmarks"}</definedName>
    <definedName name="ww_4" hidden="1">{#N/A,#N/A,FALSE,"Aging Summary";#N/A,#N/A,FALSE,"Ratio Analysis";#N/A,#N/A,FALSE,"Test 120 Day Accts";#N/A,#N/A,FALSE,"Tickmarks"}</definedName>
    <definedName name="ww_4_1" localSheetId="0" hidden="1">{#N/A,#N/A,FALSE,"Aging Summary";#N/A,#N/A,FALSE,"Ratio Analysis";#N/A,#N/A,FALSE,"Test 120 Day Accts";#N/A,#N/A,FALSE,"Tickmarks"}</definedName>
    <definedName name="ww_4_1" localSheetId="3" hidden="1">{#N/A,#N/A,FALSE,"Aging Summary";#N/A,#N/A,FALSE,"Ratio Analysis";#N/A,#N/A,FALSE,"Test 120 Day Accts";#N/A,#N/A,FALSE,"Tickmarks"}</definedName>
    <definedName name="ww_4_1" hidden="1">{#N/A,#N/A,FALSE,"Aging Summary";#N/A,#N/A,FALSE,"Ratio Analysis";#N/A,#N/A,FALSE,"Test 120 Day Accts";#N/A,#N/A,FALSE,"Tickmarks"}</definedName>
    <definedName name="ww_4_2" localSheetId="0" hidden="1">{#N/A,#N/A,FALSE,"Aging Summary";#N/A,#N/A,FALSE,"Ratio Analysis";#N/A,#N/A,FALSE,"Test 120 Day Accts";#N/A,#N/A,FALSE,"Tickmarks"}</definedName>
    <definedName name="ww_4_2" localSheetId="3" hidden="1">{#N/A,#N/A,FALSE,"Aging Summary";#N/A,#N/A,FALSE,"Ratio Analysis";#N/A,#N/A,FALSE,"Test 120 Day Accts";#N/A,#N/A,FALSE,"Tickmarks"}</definedName>
    <definedName name="ww_4_2" hidden="1">{#N/A,#N/A,FALSE,"Aging Summary";#N/A,#N/A,FALSE,"Ratio Analysis";#N/A,#N/A,FALSE,"Test 120 Day Accts";#N/A,#N/A,FALSE,"Tickmarks"}</definedName>
    <definedName name="ww_4_3" localSheetId="0" hidden="1">{#N/A,#N/A,FALSE,"Aging Summary";#N/A,#N/A,FALSE,"Ratio Analysis";#N/A,#N/A,FALSE,"Test 120 Day Accts";#N/A,#N/A,FALSE,"Tickmarks"}</definedName>
    <definedName name="ww_4_3" localSheetId="3" hidden="1">{#N/A,#N/A,FALSE,"Aging Summary";#N/A,#N/A,FALSE,"Ratio Analysis";#N/A,#N/A,FALSE,"Test 120 Day Accts";#N/A,#N/A,FALSE,"Tickmarks"}</definedName>
    <definedName name="ww_4_3" hidden="1">{#N/A,#N/A,FALSE,"Aging Summary";#N/A,#N/A,FALSE,"Ratio Analysis";#N/A,#N/A,FALSE,"Test 120 Day Accts";#N/A,#N/A,FALSE,"Tickmarks"}</definedName>
    <definedName name="ww_4_4" localSheetId="0" hidden="1">{#N/A,#N/A,FALSE,"Aging Summary";#N/A,#N/A,FALSE,"Ratio Analysis";#N/A,#N/A,FALSE,"Test 120 Day Accts";#N/A,#N/A,FALSE,"Tickmarks"}</definedName>
    <definedName name="ww_4_4" localSheetId="3" hidden="1">{#N/A,#N/A,FALSE,"Aging Summary";#N/A,#N/A,FALSE,"Ratio Analysis";#N/A,#N/A,FALSE,"Test 120 Day Accts";#N/A,#N/A,FALSE,"Tickmarks"}</definedName>
    <definedName name="ww_4_4" hidden="1">{#N/A,#N/A,FALSE,"Aging Summary";#N/A,#N/A,FALSE,"Ratio Analysis";#N/A,#N/A,FALSE,"Test 120 Day Accts";#N/A,#N/A,FALSE,"Tickmarks"}</definedName>
    <definedName name="ww_4_5" localSheetId="0" hidden="1">{#N/A,#N/A,FALSE,"Aging Summary";#N/A,#N/A,FALSE,"Ratio Analysis";#N/A,#N/A,FALSE,"Test 120 Day Accts";#N/A,#N/A,FALSE,"Tickmarks"}</definedName>
    <definedName name="ww_4_5" localSheetId="3" hidden="1">{#N/A,#N/A,FALSE,"Aging Summary";#N/A,#N/A,FALSE,"Ratio Analysis";#N/A,#N/A,FALSE,"Test 120 Day Accts";#N/A,#N/A,FALSE,"Tickmarks"}</definedName>
    <definedName name="ww_4_5" hidden="1">{#N/A,#N/A,FALSE,"Aging Summary";#N/A,#N/A,FALSE,"Ratio Analysis";#N/A,#N/A,FALSE,"Test 120 Day Accts";#N/A,#N/A,FALSE,"Tickmarks"}</definedName>
    <definedName name="ww_5" localSheetId="0" hidden="1">{#N/A,#N/A,FALSE,"Aging Summary";#N/A,#N/A,FALSE,"Ratio Analysis";#N/A,#N/A,FALSE,"Test 120 Day Accts";#N/A,#N/A,FALSE,"Tickmarks"}</definedName>
    <definedName name="ww_5" localSheetId="3" hidden="1">{#N/A,#N/A,FALSE,"Aging Summary";#N/A,#N/A,FALSE,"Ratio Analysis";#N/A,#N/A,FALSE,"Test 120 Day Accts";#N/A,#N/A,FALSE,"Tickmarks"}</definedName>
    <definedName name="ww_5" hidden="1">{#N/A,#N/A,FALSE,"Aging Summary";#N/A,#N/A,FALSE,"Ratio Analysis";#N/A,#N/A,FALSE,"Test 120 Day Accts";#N/A,#N/A,FALSE,"Tickmarks"}</definedName>
    <definedName name="ww_5_1" localSheetId="0" hidden="1">{#N/A,#N/A,FALSE,"Aging Summary";#N/A,#N/A,FALSE,"Ratio Analysis";#N/A,#N/A,FALSE,"Test 120 Day Accts";#N/A,#N/A,FALSE,"Tickmarks"}</definedName>
    <definedName name="ww_5_1" localSheetId="3" hidden="1">{#N/A,#N/A,FALSE,"Aging Summary";#N/A,#N/A,FALSE,"Ratio Analysis";#N/A,#N/A,FALSE,"Test 120 Day Accts";#N/A,#N/A,FALSE,"Tickmarks"}</definedName>
    <definedName name="ww_5_1" hidden="1">{#N/A,#N/A,FALSE,"Aging Summary";#N/A,#N/A,FALSE,"Ratio Analysis";#N/A,#N/A,FALSE,"Test 120 Day Accts";#N/A,#N/A,FALSE,"Tickmarks"}</definedName>
    <definedName name="ww_5_2" localSheetId="0" hidden="1">{#N/A,#N/A,FALSE,"Aging Summary";#N/A,#N/A,FALSE,"Ratio Analysis";#N/A,#N/A,FALSE,"Test 120 Day Accts";#N/A,#N/A,FALSE,"Tickmarks"}</definedName>
    <definedName name="ww_5_2" localSheetId="3" hidden="1">{#N/A,#N/A,FALSE,"Aging Summary";#N/A,#N/A,FALSE,"Ratio Analysis";#N/A,#N/A,FALSE,"Test 120 Day Accts";#N/A,#N/A,FALSE,"Tickmarks"}</definedName>
    <definedName name="ww_5_2" hidden="1">{#N/A,#N/A,FALSE,"Aging Summary";#N/A,#N/A,FALSE,"Ratio Analysis";#N/A,#N/A,FALSE,"Test 120 Day Accts";#N/A,#N/A,FALSE,"Tickmarks"}</definedName>
    <definedName name="ww_5_3" localSheetId="0" hidden="1">{#N/A,#N/A,FALSE,"Aging Summary";#N/A,#N/A,FALSE,"Ratio Analysis";#N/A,#N/A,FALSE,"Test 120 Day Accts";#N/A,#N/A,FALSE,"Tickmarks"}</definedName>
    <definedName name="ww_5_3" localSheetId="3" hidden="1">{#N/A,#N/A,FALSE,"Aging Summary";#N/A,#N/A,FALSE,"Ratio Analysis";#N/A,#N/A,FALSE,"Test 120 Day Accts";#N/A,#N/A,FALSE,"Tickmarks"}</definedName>
    <definedName name="ww_5_3" hidden="1">{#N/A,#N/A,FALSE,"Aging Summary";#N/A,#N/A,FALSE,"Ratio Analysis";#N/A,#N/A,FALSE,"Test 120 Day Accts";#N/A,#N/A,FALSE,"Tickmarks"}</definedName>
    <definedName name="ww_5_4" localSheetId="0" hidden="1">{#N/A,#N/A,FALSE,"Aging Summary";#N/A,#N/A,FALSE,"Ratio Analysis";#N/A,#N/A,FALSE,"Test 120 Day Accts";#N/A,#N/A,FALSE,"Tickmarks"}</definedName>
    <definedName name="ww_5_4" localSheetId="3" hidden="1">{#N/A,#N/A,FALSE,"Aging Summary";#N/A,#N/A,FALSE,"Ratio Analysis";#N/A,#N/A,FALSE,"Test 120 Day Accts";#N/A,#N/A,FALSE,"Tickmarks"}</definedName>
    <definedName name="ww_5_4" hidden="1">{#N/A,#N/A,FALSE,"Aging Summary";#N/A,#N/A,FALSE,"Ratio Analysis";#N/A,#N/A,FALSE,"Test 120 Day Accts";#N/A,#N/A,FALSE,"Tickmarks"}</definedName>
    <definedName name="ww_5_5" localSheetId="0" hidden="1">{#N/A,#N/A,FALSE,"Aging Summary";#N/A,#N/A,FALSE,"Ratio Analysis";#N/A,#N/A,FALSE,"Test 120 Day Accts";#N/A,#N/A,FALSE,"Tickmarks"}</definedName>
    <definedName name="ww_5_5" localSheetId="3" hidden="1">{#N/A,#N/A,FALSE,"Aging Summary";#N/A,#N/A,FALSE,"Ratio Analysis";#N/A,#N/A,FALSE,"Test 120 Day Accts";#N/A,#N/A,FALSE,"Tickmarks"}</definedName>
    <definedName name="ww_5_5" hidden="1">{#N/A,#N/A,FALSE,"Aging Summary";#N/A,#N/A,FALSE,"Ratio Analysis";#N/A,#N/A,FALSE,"Test 120 Day Accts";#N/A,#N/A,FALSE,"Tickmarks"}</definedName>
    <definedName name="y">#REF!</definedName>
    <definedName name="yes">#REF!</definedName>
    <definedName name="YesNoBasel2">#REF!</definedName>
    <definedName name="Yield">6</definedName>
    <definedName name="yu">#REF!</definedName>
    <definedName name="Z_37C6DA02_29F6_4A78_BC73_20D2EFCDA9D0_.wvu.PrintArea" localSheetId="1" hidden="1">'Notes to Readers'!$B$2:$B$12</definedName>
    <definedName name="Z_37C6DA02_29F6_4A78_BC73_20D2EFCDA9D0_.wvu.PrintArea" localSheetId="2" hidden="1">ToC!$B$1:$D$30</definedName>
    <definedName name="zzzzzzzz" localSheetId="0" hidden="1">#REF!</definedName>
    <definedName name="zzzzzzzz" hidden="1">#REF!</definedName>
    <definedName name="zzzzzzzzzz" localSheetId="0" hidden="1">#REF!</definedName>
    <definedName name="zzzzzzzzzz" hidde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65" l="1"/>
  <c r="E31" i="65"/>
  <c r="E33" i="65"/>
  <c r="E25" i="10"/>
  <c r="G16" i="105"/>
  <c r="G12" i="105"/>
  <c r="G11" i="105"/>
  <c r="G13" i="105"/>
  <c r="G14" i="105"/>
  <c r="G15" i="105"/>
  <c r="G17" i="105"/>
  <c r="G18" i="105"/>
  <c r="G20" i="105"/>
  <c r="F15" i="10"/>
  <c r="F9" i="10"/>
  <c r="F38" i="10"/>
  <c r="F42" i="10"/>
  <c r="J19" i="107"/>
  <c r="I19" i="107"/>
  <c r="H19" i="107"/>
  <c r="G19" i="107"/>
  <c r="F19" i="107"/>
  <c r="E19" i="107"/>
  <c r="D19" i="107"/>
  <c r="F18" i="107"/>
  <c r="J18" i="107"/>
  <c r="J17" i="107"/>
  <c r="J16" i="107"/>
  <c r="H13" i="107"/>
  <c r="Z19" i="114"/>
  <c r="AA19" i="114"/>
  <c r="AC25" i="114"/>
  <c r="X19" i="114"/>
  <c r="X30" i="114"/>
  <c r="R19" i="114"/>
  <c r="M19" i="114"/>
  <c r="M30" i="114" s="1"/>
  <c r="E19" i="114"/>
  <c r="E30" i="114" s="1"/>
  <c r="D19" i="114"/>
  <c r="E18" i="114"/>
  <c r="F12" i="107"/>
  <c r="F10" i="107"/>
  <c r="J10" i="107"/>
  <c r="J11" i="107"/>
  <c r="F11" i="65"/>
  <c r="F31" i="65"/>
  <c r="F18" i="65"/>
  <c r="F24" i="65"/>
  <c r="G11" i="65"/>
  <c r="G18" i="65"/>
  <c r="G24" i="65"/>
  <c r="G31" i="65"/>
  <c r="H11" i="65"/>
  <c r="H31" i="65"/>
  <c r="H18" i="65"/>
  <c r="H24" i="65"/>
  <c r="I11" i="65"/>
  <c r="I31" i="65"/>
  <c r="I18" i="65"/>
  <c r="I24" i="65"/>
  <c r="P22" i="95"/>
  <c r="P21" i="95"/>
  <c r="P19" i="95"/>
  <c r="P18" i="95"/>
  <c r="P17" i="95"/>
  <c r="P15" i="95"/>
  <c r="P14" i="95"/>
  <c r="P13" i="95"/>
  <c r="AB30" i="114"/>
  <c r="AD27" i="114"/>
  <c r="R30" i="114"/>
  <c r="AD16" i="114"/>
  <c r="AD10" i="114"/>
  <c r="I11" i="112"/>
  <c r="I17" i="112"/>
  <c r="I23" i="112"/>
  <c r="E31" i="111"/>
  <c r="F25" i="10"/>
  <c r="F29" i="10"/>
  <c r="F11" i="107"/>
  <c r="I13" i="107"/>
  <c r="G38" i="10"/>
  <c r="G42" i="10"/>
  <c r="H38" i="10"/>
  <c r="H42" i="10"/>
  <c r="I38" i="10"/>
  <c r="I42" i="10"/>
  <c r="G12" i="10"/>
  <c r="G16" i="10"/>
  <c r="I12" i="10"/>
  <c r="I16" i="10"/>
  <c r="I30" i="10"/>
  <c r="I30" i="65"/>
  <c r="H12" i="10"/>
  <c r="H16" i="10"/>
  <c r="F12" i="10"/>
  <c r="F16" i="10"/>
  <c r="H25" i="10"/>
  <c r="H29" i="10"/>
  <c r="I25" i="10"/>
  <c r="I29" i="10"/>
  <c r="G25" i="10"/>
  <c r="G29" i="10"/>
  <c r="D23" i="95"/>
  <c r="J23" i="95"/>
  <c r="M23" i="95"/>
  <c r="H10" i="24"/>
  <c r="F10" i="24"/>
  <c r="C23" i="95"/>
  <c r="K23" i="95"/>
  <c r="G23" i="95"/>
  <c r="H23" i="95"/>
  <c r="L23" i="95"/>
  <c r="O23" i="95"/>
  <c r="N23" i="95"/>
  <c r="E18" i="116"/>
  <c r="G18" i="116"/>
  <c r="H18" i="116"/>
  <c r="D18" i="116"/>
  <c r="C18" i="116"/>
  <c r="F18" i="116"/>
  <c r="D13" i="107"/>
  <c r="G13" i="107"/>
  <c r="E18" i="115"/>
  <c r="G30" i="10"/>
  <c r="I33" i="65"/>
  <c r="G43" i="10"/>
  <c r="G30" i="65"/>
  <c r="G33" i="65"/>
  <c r="H30" i="10"/>
  <c r="I43" i="10"/>
  <c r="F30" i="10"/>
  <c r="F13" i="107"/>
  <c r="H30" i="65"/>
  <c r="H33" i="65"/>
  <c r="H43" i="10"/>
  <c r="F30" i="65"/>
  <c r="F33" i="65"/>
  <c r="F43" i="10"/>
  <c r="E8" i="24"/>
  <c r="D8" i="24"/>
  <c r="E18" i="65"/>
  <c r="E24" i="65"/>
  <c r="E13" i="107"/>
  <c r="J12" i="107"/>
  <c r="J13" i="107"/>
  <c r="E27" i="65"/>
  <c r="E34" i="111"/>
  <c r="F23" i="95"/>
  <c r="H8" i="39"/>
  <c r="I23" i="95"/>
  <c r="P20" i="95"/>
  <c r="I13" i="39"/>
  <c r="E23" i="95"/>
  <c r="P23" i="95"/>
  <c r="P16" i="95"/>
  <c r="AA30" i="114"/>
  <c r="E20" i="10"/>
  <c r="F30" i="112"/>
  <c r="AD29" i="114"/>
  <c r="E12" i="10"/>
  <c r="I30" i="112"/>
  <c r="E9" i="24"/>
  <c r="D9" i="24"/>
  <c r="D10" i="24"/>
  <c r="G10" i="24"/>
  <c r="E10" i="24"/>
  <c r="Z30" i="114"/>
  <c r="AD17" i="114"/>
  <c r="I18" i="112"/>
  <c r="I14" i="112"/>
  <c r="I28" i="112"/>
  <c r="W11" i="114"/>
  <c r="W30" i="114" s="1"/>
  <c r="AD8" i="114"/>
  <c r="AD13" i="114"/>
  <c r="E20" i="112"/>
  <c r="E31" i="112"/>
  <c r="I9" i="112"/>
  <c r="AD9" i="114"/>
  <c r="D30" i="114"/>
  <c r="E16" i="10"/>
  <c r="AD26" i="114"/>
  <c r="K19" i="114"/>
  <c r="K30" i="114"/>
  <c r="E8" i="111"/>
  <c r="E9" i="111"/>
  <c r="I13" i="112"/>
  <c r="I10" i="112"/>
  <c r="AD15" i="114"/>
  <c r="AC11" i="114"/>
  <c r="AD11" i="114"/>
  <c r="I27" i="112"/>
  <c r="G20" i="112"/>
  <c r="I12" i="112"/>
  <c r="AD22" i="114"/>
  <c r="AD14" i="114"/>
  <c r="AD21" i="114"/>
  <c r="AD12" i="114"/>
  <c r="I15" i="112"/>
  <c r="I16" i="112"/>
  <c r="G31" i="112"/>
  <c r="V19" i="114"/>
  <c r="V30" i="114"/>
  <c r="AD18" i="114"/>
  <c r="I19" i="112"/>
  <c r="I22" i="112"/>
  <c r="E11" i="24"/>
  <c r="D11" i="24"/>
  <c r="D20" i="112"/>
  <c r="D31" i="112"/>
  <c r="W19" i="114"/>
  <c r="T19" i="114"/>
  <c r="T30" i="114"/>
  <c r="N19" i="114"/>
  <c r="N30" i="114" s="1"/>
  <c r="AC19" i="114"/>
  <c r="AC30" i="114" s="1"/>
  <c r="AD24" i="114"/>
  <c r="G19" i="114"/>
  <c r="G30" i="114"/>
  <c r="I19" i="114"/>
  <c r="I30" i="114"/>
  <c r="J19" i="114"/>
  <c r="J30" i="114" s="1"/>
  <c r="AD25" i="114"/>
  <c r="P19" i="114"/>
  <c r="P30" i="114"/>
  <c r="L19" i="114"/>
  <c r="L30" i="114"/>
  <c r="H19" i="114"/>
  <c r="H30" i="114"/>
  <c r="S19" i="114"/>
  <c r="S30" i="114" s="1"/>
  <c r="F19" i="114"/>
  <c r="U19" i="114"/>
  <c r="U30" i="114" s="1"/>
  <c r="O19" i="114"/>
  <c r="O30" i="114"/>
  <c r="Y19" i="114"/>
  <c r="Y30" i="114" s="1"/>
  <c r="F20" i="112"/>
  <c r="I29" i="112"/>
  <c r="AD28" i="114"/>
  <c r="AD20" i="114"/>
  <c r="Q19" i="114"/>
  <c r="Q30" i="114" s="1"/>
  <c r="AD23" i="114"/>
  <c r="F31" i="112"/>
  <c r="F30" i="114"/>
  <c r="I25" i="112"/>
  <c r="I26" i="112"/>
  <c r="D18" i="115"/>
  <c r="I21" i="112"/>
  <c r="H20" i="112"/>
  <c r="I24" i="112"/>
  <c r="G18" i="115"/>
  <c r="I20" i="112"/>
  <c r="H31" i="112"/>
  <c r="I31" i="112"/>
  <c r="E15" i="111"/>
  <c r="E50" i="10"/>
  <c r="E18" i="111"/>
  <c r="E19" i="111"/>
  <c r="E20" i="111"/>
  <c r="E16" i="111"/>
  <c r="E38" i="10"/>
  <c r="E42" i="10"/>
  <c r="E29" i="10"/>
  <c r="E30" i="10"/>
  <c r="E51" i="10"/>
  <c r="E21" i="111"/>
  <c r="E30" i="65"/>
  <c r="E35" i="111"/>
  <c r="E43" i="10"/>
  <c r="E52" i="10"/>
  <c r="E24" i="111"/>
  <c r="E32" i="111"/>
  <c r="E22" i="111"/>
  <c r="E23" i="111"/>
  <c r="E25" i="111"/>
  <c r="E26" i="111"/>
  <c r="E12" i="111"/>
  <c r="E13" i="111"/>
  <c r="E10" i="111"/>
  <c r="E11" i="111"/>
  <c r="E36" i="111"/>
  <c r="AD19" i="114" l="1"/>
  <c r="AD30" i="1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tc={C9918D1A-3027-4F6A-9708-387AF0F7AE3F}</author>
  </authors>
  <commentList>
    <comment ref="H12" authorId="0" shapeId="0" xr:uid="{C9918D1A-3027-4F6A-9708-387AF0F7AE3F}">
      <text>
        <t>[Threaded comment]
Your version of Excel allows you to read this threaded comment; however, any edits to it will get removed if the file is opened in a newer version of Excel. Learn more: https://go.microsoft.com/fwlink/?linkid=870924
Comment:
    Should this contain RWA of Derivatives and Repos if they are excluded from exposure amounts
Reply:
    No. pls make sure RWA exclude Repo and derivatives</t>
      </text>
    </comment>
  </commentList>
</comments>
</file>

<file path=xl/sharedStrings.xml><?xml version="1.0" encoding="utf-8"?>
<sst xmlns="http://schemas.openxmlformats.org/spreadsheetml/2006/main" count="786" uniqueCount="369">
  <si>
    <t xml:space="preserve">https://www.osfi-bsif.gc.ca/Eng/wt-ow/Pages/fd-df.aspx </t>
  </si>
  <si>
    <t>Equitable Bank</t>
  </si>
  <si>
    <t xml:space="preserve">First Quarter 2024
</t>
  </si>
  <si>
    <t>Table of Content - Pillar 3 Disclosures</t>
  </si>
  <si>
    <t xml:space="preserve">Table/Tab </t>
  </si>
  <si>
    <t>Table /Tab Name</t>
  </si>
  <si>
    <t>Format</t>
  </si>
  <si>
    <t>Frequency</t>
  </si>
  <si>
    <t>Page #</t>
  </si>
  <si>
    <t>KM1</t>
  </si>
  <si>
    <t xml:space="preserve">KM1: Key metrics (at consolidated group level) </t>
  </si>
  <si>
    <t xml:space="preserve">Fixed </t>
  </si>
  <si>
    <t xml:space="preserve">Quarterly </t>
  </si>
  <si>
    <t>Modified CC1</t>
  </si>
  <si>
    <t>Modified CC1: Composition of regulatory capital for SMSBs</t>
  </si>
  <si>
    <t>Fixed</t>
  </si>
  <si>
    <t>Quarterly</t>
  </si>
  <si>
    <t>CR1</t>
  </si>
  <si>
    <t xml:space="preserve">CR1: Credit quality of assets </t>
  </si>
  <si>
    <t>CR3</t>
  </si>
  <si>
    <t>CR3: Credit risk mitigation techniques – overview</t>
  </si>
  <si>
    <t>CR4</t>
  </si>
  <si>
    <t xml:space="preserve">CR4: Standardised approach – credit risk exposure and Credit Risk Mitigation (CRM) effects </t>
  </si>
  <si>
    <t>CR5</t>
  </si>
  <si>
    <t xml:space="preserve">CR5: Standardised approach – exposures by asset classes and risk weights </t>
  </si>
  <si>
    <t>CCR1</t>
  </si>
  <si>
    <t xml:space="preserve">CCR1: Analysis of counterparty credit risk (CCR) exposure by approach </t>
  </si>
  <si>
    <t>CCR3</t>
  </si>
  <si>
    <t xml:space="preserve">CCR3: Standardised approach of CCR exposures by regulatory portfolio and risk weights </t>
  </si>
  <si>
    <t>CCR5</t>
  </si>
  <si>
    <t xml:space="preserve">CCR5: Composition of collateral for CCR exposure </t>
  </si>
  <si>
    <t xml:space="preserve">Flexible </t>
  </si>
  <si>
    <t>CCR6</t>
  </si>
  <si>
    <t>CCR6: Credit derivatives exposures</t>
  </si>
  <si>
    <t>Note 1</t>
  </si>
  <si>
    <t>LR2</t>
  </si>
  <si>
    <t>LR2: Leverage ratio common disclosure template</t>
  </si>
  <si>
    <t>MR1</t>
  </si>
  <si>
    <t>Market risk under the standardised approach</t>
  </si>
  <si>
    <t>Note 2</t>
  </si>
  <si>
    <t>MR2</t>
  </si>
  <si>
    <t>Market risk for banks using the IMA</t>
  </si>
  <si>
    <t>CVA1</t>
  </si>
  <si>
    <t>The reduced basic approach for CVA (BA-CVA)</t>
  </si>
  <si>
    <t>Note 3</t>
  </si>
  <si>
    <t>CVA2</t>
  </si>
  <si>
    <t>The full basic approach for CVA (BA-CVA)</t>
  </si>
  <si>
    <t>CVA3</t>
  </si>
  <si>
    <t>The standardised approach for CVA (SA-CVA)</t>
  </si>
  <si>
    <t>CVA4</t>
  </si>
  <si>
    <t>RWA flow statements of CVA risk exposures under SA-CVA</t>
  </si>
  <si>
    <t xml:space="preserve">Note 1: Equitable Bank does not use credit derivative as credit protection and as such this disclosure is not required. 
</t>
  </si>
  <si>
    <t xml:space="preserve">Note 2: Equitable Bank is not internationally active institution and is not mandated to calculate market risk for regulatory capital purpose, </t>
  </si>
  <si>
    <t xml:space="preserve">                as stated in CAR 2024, Chapter 9, paragraph 2 &amp; 3.</t>
  </si>
  <si>
    <t>Note 3: Equitable Bank is qualified and has elected to use the alternative treatment as specified in CAR 2024, Chapter 8, paragraph 9.</t>
  </si>
  <si>
    <t>KM1: Key metrics (at consolidated group level)</t>
  </si>
  <si>
    <t>a</t>
  </si>
  <si>
    <t>b</t>
  </si>
  <si>
    <t>c</t>
  </si>
  <si>
    <t>d</t>
  </si>
  <si>
    <t>e</t>
  </si>
  <si>
    <t>($000s, except percentages)</t>
  </si>
  <si>
    <t>Q1 2024
Revised Basel III</t>
  </si>
  <si>
    <t>Q4 2023
Revised Basel III</t>
  </si>
  <si>
    <t>Q2 2023
Revised Basel III</t>
  </si>
  <si>
    <t>Q1 2023
Basel III</t>
  </si>
  <si>
    <t>Q4 2022
Basel III</t>
  </si>
  <si>
    <t xml:space="preserve">Available capital </t>
  </si>
  <si>
    <t>Common Equity Tier 1 (CET1)</t>
  </si>
  <si>
    <t>1a</t>
  </si>
  <si>
    <r>
      <t>Common Equity Tier 1 with transitional arrangements for ECL provisioning not applied</t>
    </r>
    <r>
      <rPr>
        <vertAlign val="superscript"/>
        <sz val="9"/>
        <color theme="1"/>
        <rFont val="Open Sans"/>
        <family val="2"/>
      </rPr>
      <t>(1)</t>
    </r>
  </si>
  <si>
    <t>Tier 1</t>
  </si>
  <si>
    <t>2a</t>
  </si>
  <si>
    <r>
      <t>Tier 1 with transitional arrangements for ECL provisioning not applied</t>
    </r>
    <r>
      <rPr>
        <vertAlign val="superscript"/>
        <sz val="9"/>
        <color theme="1"/>
        <rFont val="Open Sans"/>
        <family val="2"/>
      </rPr>
      <t xml:space="preserve">(1) </t>
    </r>
  </si>
  <si>
    <t xml:space="preserve">Total capital </t>
  </si>
  <si>
    <t>3a</t>
  </si>
  <si>
    <r>
      <t>Total capital with transitional arrangements for ECL provisioning not applied (%)</t>
    </r>
    <r>
      <rPr>
        <vertAlign val="superscript"/>
        <sz val="9"/>
        <color theme="1"/>
        <rFont val="Open Sans"/>
        <family val="2"/>
      </rPr>
      <t>(1)</t>
    </r>
  </si>
  <si>
    <t>Risk-weighted assets (amounts)</t>
  </si>
  <si>
    <t>Total risk-weighted assets (RWA)</t>
  </si>
  <si>
    <t>4a</t>
  </si>
  <si>
    <t>Total risk-weighted assets (pre-floor)</t>
  </si>
  <si>
    <t xml:space="preserve">Risk-based capital ratios as a percentage of RWA </t>
  </si>
  <si>
    <t>CET1 ratio (%)</t>
  </si>
  <si>
    <t>5a</t>
  </si>
  <si>
    <r>
      <t>Common Equity Tier 1 ratio with transitional arrangements for ECL provisioning not applied</t>
    </r>
    <r>
      <rPr>
        <vertAlign val="superscript"/>
        <sz val="9"/>
        <color theme="1"/>
        <rFont val="Open Sans"/>
        <family val="2"/>
      </rPr>
      <t>(1)</t>
    </r>
  </si>
  <si>
    <t>5b</t>
  </si>
  <si>
    <t>CET1 ratio (%) (pre-floor ratio)</t>
  </si>
  <si>
    <t>Tier 1 ratio (%)</t>
  </si>
  <si>
    <t>6a</t>
  </si>
  <si>
    <r>
      <t>Tier 1 ratio with transitional arrangements for ECL provisioning not applied</t>
    </r>
    <r>
      <rPr>
        <vertAlign val="superscript"/>
        <sz val="9"/>
        <color theme="1"/>
        <rFont val="Open Sans"/>
        <family val="2"/>
      </rPr>
      <t xml:space="preserve">(1) </t>
    </r>
  </si>
  <si>
    <t>6b</t>
  </si>
  <si>
    <t>Tier 1 ratio (%) (pre-floor ratio)</t>
  </si>
  <si>
    <t xml:space="preserve">Total capital ratio (%) </t>
  </si>
  <si>
    <t>7a</t>
  </si>
  <si>
    <r>
      <t>Total capital ratio with transitional arrangements for ECL provisioning not applied (%)</t>
    </r>
    <r>
      <rPr>
        <vertAlign val="superscript"/>
        <sz val="9"/>
        <color theme="1"/>
        <rFont val="Open Sans"/>
        <family val="2"/>
      </rPr>
      <t>(1)</t>
    </r>
  </si>
  <si>
    <t>7b</t>
  </si>
  <si>
    <t>Total capital ratio (%) (pre-floor ratio)</t>
  </si>
  <si>
    <t>Additional CET1 buffer requirements as a percentage of RWA</t>
  </si>
  <si>
    <t>Capital conservation buffer requirement (2.5% from 2019) (%)</t>
  </si>
  <si>
    <t>Countercyclical buffer requirement (%)</t>
  </si>
  <si>
    <r>
      <t xml:space="preserve">Bank G-SIB and/or D-SIB additional requirements (%) </t>
    </r>
    <r>
      <rPr>
        <b/>
        <sz val="9"/>
        <color theme="1"/>
        <rFont val="Open Sans"/>
        <family val="2"/>
      </rPr>
      <t>[Not applicable for SMSBs]</t>
    </r>
  </si>
  <si>
    <t>Total of bank CET1 specific buffer requirements (%) (row 8 + row 9 + row 10)</t>
  </si>
  <si>
    <r>
      <t>CET1 available after meeting the bank’s minimum capital requirements (%)</t>
    </r>
    <r>
      <rPr>
        <vertAlign val="superscript"/>
        <sz val="9"/>
        <color theme="1"/>
        <rFont val="Open Sans"/>
        <family val="2"/>
      </rPr>
      <t>(2)</t>
    </r>
  </si>
  <si>
    <t>Basel III Leverage ratio</t>
  </si>
  <si>
    <t>Total Basel III leverage ratio exposure measure</t>
  </si>
  <si>
    <t>Basel III leverage ratio (row 2 / row 13) (%)</t>
  </si>
  <si>
    <t>14a</t>
  </si>
  <si>
    <t>Basel III leverage ratio (row 2a / row 13) with transitional arrangements for ECL provisioning not applied (%)</t>
  </si>
  <si>
    <t>(1)  The transitional arrangement ended December 31, 2022, and thus there is no impact on Equitable Bank's CET1 and Tier 2 capital starting Q1 2023.</t>
  </si>
  <si>
    <t xml:space="preserve">(2)  CET1 available after meeting the bank’s minimum capital requirements (as a percentage of RWA) was calculated as the CET1 capital adequacy ratio of the bank less the ratio of RWA of any common equity </t>
  </si>
  <si>
    <t xml:space="preserve">     used to meet the bank’s minimum CET1, Tier 1 and Total capital requirements (4.5%, 6.0% and 8.0%).</t>
  </si>
  <si>
    <t>Modified CC1: Composition of capital for SMSBs</t>
  </si>
  <si>
    <t>Common Equity Tier 1 capital: instruments and reserves</t>
  </si>
  <si>
    <t>Directly issued qualifying common share capital (and equivalent for non-joint stock companies) plus related stock surplus</t>
  </si>
  <si>
    <t>Retained earnings</t>
  </si>
  <si>
    <r>
      <t xml:space="preserve">Accumulated other comprehensive income (and other reserves) </t>
    </r>
    <r>
      <rPr>
        <vertAlign val="superscript"/>
        <sz val="9"/>
        <color theme="1"/>
        <rFont val="Open Sans"/>
        <family val="2"/>
      </rPr>
      <t>(1)</t>
    </r>
  </si>
  <si>
    <t>Directly issued capital subject to phase out from CET1 (only applicable to Federal Credit Unions)</t>
  </si>
  <si>
    <t xml:space="preserve">Common share capital issued by subsidiaries and held by third parties (amount allowed in group CET1) </t>
  </si>
  <si>
    <t>Common Equity Tier 1 capital before regulatory adjustments</t>
  </si>
  <si>
    <t xml:space="preserve">Common Equity Tier 1 capital: regulatory adjustments </t>
  </si>
  <si>
    <t xml:space="preserve">Total regulatory adjustments to Common Equity Tier 1 </t>
  </si>
  <si>
    <t>Common Equity Tier 1 capital (CET1)</t>
  </si>
  <si>
    <t>Additional Tier 1 capital: instruments</t>
  </si>
  <si>
    <t xml:space="preserve">Directly issued qualifying Additional Tier 1 instruments plus related stock surplus </t>
  </si>
  <si>
    <t>of which: classified as equity under applicable accounting standards</t>
  </si>
  <si>
    <t>of which: classified as liabilities under applicable accounting standards</t>
  </si>
  <si>
    <t>Directly issued capital instruments subject to phase out from Additional Tier 1 (applicable only to Federal Credit Unions)</t>
  </si>
  <si>
    <t xml:space="preserve">Additional Tier 1 instruments (and CET1 instruments not included in row 5) issued by subsidiaries and held by third parties (amount allowed in group AT1) </t>
  </si>
  <si>
    <t>of which: instruments issued by subsidiaries subject to phase out (applicable only to Federal Credit Unions)</t>
  </si>
  <si>
    <t xml:space="preserve">Additional Tier 1 capital before regulatory adjustments </t>
  </si>
  <si>
    <t>Additional Tier 1 capital: regulatory adjustments</t>
  </si>
  <si>
    <t>Total regulatory adjustments to additional Tier 1 capital</t>
  </si>
  <si>
    <t>Additional Tier 1 capital (AT1)</t>
  </si>
  <si>
    <t>Tier 1 capital (T1 = CET1 + AT1)</t>
  </si>
  <si>
    <t>Tier 2 capital: instruments and provisions</t>
  </si>
  <si>
    <t xml:space="preserve">Directly issued qualifying Tier 2 instruments plus related stock surplus </t>
  </si>
  <si>
    <t>Directly issued capital instruments subject to phase out from Tier 2 (applicable only to Federal Credit Unions)</t>
  </si>
  <si>
    <t>Tier 2 instruments (and CET1 and AT1 instruments not included in rows 5 or 34) issued by subsidiaries and held by third parties (amount allowed in group Tier 2)</t>
  </si>
  <si>
    <t xml:space="preserve">Collective allowances </t>
  </si>
  <si>
    <t>Tier 2 capital before regulatory adjustments</t>
  </si>
  <si>
    <t>Tier 2 capital: regulatory adjustments</t>
  </si>
  <si>
    <t>Total regulatory adjustments to Tier 2 capital</t>
  </si>
  <si>
    <t>Tier 2 capital (T2)</t>
  </si>
  <si>
    <t>Total capital (TC = T1 + T2)</t>
  </si>
  <si>
    <t>Total risk-weighted assets</t>
  </si>
  <si>
    <t>60a</t>
  </si>
  <si>
    <t>Credit Valuation Adjustment (CVA) Risk-weighted Assets (RWA)</t>
  </si>
  <si>
    <t>Capital ratios</t>
  </si>
  <si>
    <t>Common Equity Tier 1 (as a percentage of risk-weighted assets)</t>
  </si>
  <si>
    <t>Tier 1 (as a percentage of risk-weighted assets)</t>
  </si>
  <si>
    <t>Total capital (as a percentage of risk-weighted assets)</t>
  </si>
  <si>
    <t>OSFI target</t>
  </si>
  <si>
    <t xml:space="preserve">Common Equity Tier 1 target ratio </t>
  </si>
  <si>
    <t xml:space="preserve">Tier 1 capital target ratio </t>
  </si>
  <si>
    <t xml:space="preserve">Total capital target ratio </t>
  </si>
  <si>
    <t>Capital instruments subject to phase-out arrangements (For Federal Credit Unions only)</t>
  </si>
  <si>
    <t>Current cap on CET1 instruments subject to phase-out arrangements</t>
  </si>
  <si>
    <t>N/A</t>
  </si>
  <si>
    <t>Amount excluded from CET1 capital due to cap (excess over cap after redemptions and maturities)</t>
  </si>
  <si>
    <t>Current cap on AT1 instruments subject to phase-out arrangements</t>
  </si>
  <si>
    <t>Amount excluded from AT1 capital due to cap (excess over cap after redemptions and maturities)</t>
  </si>
  <si>
    <t>Current cap on Tier 2 instruments subject to phase-out arrangements</t>
  </si>
  <si>
    <t>Amount excluded from Tier 2 capital due to cap (excess over cap after redemptions and maturities)</t>
  </si>
  <si>
    <t>(1)  As prescribed by OSFI (under Basel III rules), AOCI is recognized as part of CET1, however, the AOCI associated with cash flow hedge reserves that relate to the hedging of items that are not fair valued is excluded.</t>
  </si>
  <si>
    <t>CR1: Credit quality of assets</t>
  </si>
  <si>
    <t>f</t>
  </si>
  <si>
    <t>g</t>
  </si>
  <si>
    <r>
      <t xml:space="preserve">Gross carrying values of </t>
    </r>
    <r>
      <rPr>
        <b/>
        <vertAlign val="superscript"/>
        <sz val="9"/>
        <color theme="1"/>
        <rFont val="Open Sans"/>
        <family val="2"/>
      </rPr>
      <t>(2)</t>
    </r>
  </si>
  <si>
    <t>Allowances /impairments</t>
  </si>
  <si>
    <t>Of which ECL accounting provisions for credit losses on SA exposures</t>
  </si>
  <si>
    <t>Of which ECL accounting provisions for credit losses on IRB exposures</t>
  </si>
  <si>
    <t>Net values 
(a+b-c)</t>
  </si>
  <si>
    <t>($000s)</t>
  </si>
  <si>
    <r>
      <t>Defaulted exposures</t>
    </r>
    <r>
      <rPr>
        <b/>
        <vertAlign val="superscript"/>
        <sz val="9"/>
        <color theme="1"/>
        <rFont val="Open Sans"/>
        <family val="2"/>
      </rPr>
      <t>(1)</t>
    </r>
  </si>
  <si>
    <t>Non-defaulted exposures</t>
  </si>
  <si>
    <r>
      <t>Allocated in regulatory category of Specific</t>
    </r>
    <r>
      <rPr>
        <b/>
        <vertAlign val="superscript"/>
        <sz val="9"/>
        <color theme="1"/>
        <rFont val="Open Sans"/>
        <family val="2"/>
      </rPr>
      <t>(3)</t>
    </r>
  </si>
  <si>
    <r>
      <t>Allocated in regulatory category of General</t>
    </r>
    <r>
      <rPr>
        <b/>
        <vertAlign val="superscript"/>
        <sz val="9"/>
        <color theme="1"/>
        <rFont val="Open Sans"/>
        <family val="2"/>
      </rPr>
      <t>(3)</t>
    </r>
  </si>
  <si>
    <t>Q1 2024 Revised Basel III</t>
  </si>
  <si>
    <t>Loans</t>
  </si>
  <si>
    <t>Debt Securities</t>
  </si>
  <si>
    <t>Off-balance sheet exposures</t>
  </si>
  <si>
    <t>Total</t>
  </si>
  <si>
    <t>Q4 2023 Revised Basel III</t>
  </si>
  <si>
    <t>Q2 2023 Revised Basel III</t>
  </si>
  <si>
    <t>Q1 2023 Basel III</t>
  </si>
  <si>
    <r>
      <rPr>
        <vertAlign val="superscript"/>
        <sz val="8"/>
        <color theme="1"/>
        <rFont val="Open Sans"/>
        <family val="2"/>
      </rPr>
      <t>(1)</t>
    </r>
    <r>
      <rPr>
        <sz val="8"/>
        <color theme="1"/>
        <rFont val="Open Sans"/>
        <family val="2"/>
      </rPr>
      <t xml:space="preserve">  A defaulted exposure is defined as one that is past due for more than 90 days, or is an exposure to a defaulted borrower, as defined in Capital Adequacy Requirements (CAR) 2024 Chapter 4, Section 4.1.21, paragraph 140.</t>
    </r>
  </si>
  <si>
    <r>
      <rPr>
        <vertAlign val="superscript"/>
        <sz val="8"/>
        <color theme="1"/>
        <rFont val="Open Sans"/>
        <family val="2"/>
      </rPr>
      <t>(2)</t>
    </r>
    <r>
      <rPr>
        <sz val="8"/>
        <color theme="1"/>
        <rFont val="Open Sans"/>
        <family val="2"/>
      </rPr>
      <t xml:space="preserve">  The gross carrying values are gross of credit conversion factor (CCF) and credit risk mitigant (CRM) techniques, but after considering write-offs.</t>
    </r>
  </si>
  <si>
    <r>
      <rPr>
        <vertAlign val="superscript"/>
        <sz val="8"/>
        <color theme="1"/>
        <rFont val="Open Sans"/>
        <family val="2"/>
      </rPr>
      <t>(3)</t>
    </r>
    <r>
      <rPr>
        <sz val="8"/>
        <color theme="1"/>
        <rFont val="Open Sans"/>
        <family val="2"/>
      </rPr>
      <t xml:space="preserve">  General allowances are defined as Stage 1 and Stage 2 allowances, and Specific allowances are defined as Stage 3 allowances under IFRS 9.</t>
    </r>
  </si>
  <si>
    <r>
      <t>Exposures unsecured: carrying amount</t>
    </r>
    <r>
      <rPr>
        <b/>
        <vertAlign val="superscript"/>
        <sz val="9"/>
        <color theme="1"/>
        <rFont val="Open Sans"/>
        <family val="2"/>
      </rPr>
      <t>(1)</t>
    </r>
  </si>
  <si>
    <r>
      <t>Exposures to be secured</t>
    </r>
    <r>
      <rPr>
        <b/>
        <vertAlign val="superscript"/>
        <sz val="9"/>
        <color theme="1"/>
        <rFont val="Open Sans"/>
        <family val="2"/>
      </rPr>
      <t>(2)</t>
    </r>
  </si>
  <si>
    <t>Exposures secured by collateral</t>
  </si>
  <si>
    <r>
      <t>Exposures secured by financial guarantees</t>
    </r>
    <r>
      <rPr>
        <b/>
        <vertAlign val="superscript"/>
        <sz val="9"/>
        <color theme="1"/>
        <rFont val="Open Sans"/>
        <family val="2"/>
      </rPr>
      <t>(3)</t>
    </r>
  </si>
  <si>
    <t>Exposures secured by credit derivatives</t>
  </si>
  <si>
    <t xml:space="preserve">Loans </t>
  </si>
  <si>
    <t xml:space="preserve">Debt securities </t>
  </si>
  <si>
    <t xml:space="preserve">Total </t>
  </si>
  <si>
    <r>
      <t>Of which defaulted</t>
    </r>
    <r>
      <rPr>
        <vertAlign val="superscript"/>
        <sz val="9"/>
        <color rgb="FF000000"/>
        <rFont val="Open Sans"/>
        <family val="2"/>
      </rPr>
      <t>(4)</t>
    </r>
  </si>
  <si>
    <r>
      <rPr>
        <vertAlign val="superscript"/>
        <sz val="8"/>
        <color theme="1"/>
        <rFont val="Open Sans"/>
        <family val="2"/>
      </rPr>
      <t>(1)</t>
    </r>
    <r>
      <rPr>
        <sz val="8"/>
        <color theme="1"/>
        <rFont val="Open Sans"/>
        <family val="2"/>
      </rPr>
      <t xml:space="preserve">  Exposures unsecured- carrying amount: carrying amount of on-balance sheet exposures (net of allowances/impairments) that do not benefit from a credit risk mitigation technique. </t>
    </r>
  </si>
  <si>
    <r>
      <rPr>
        <vertAlign val="superscript"/>
        <sz val="8"/>
        <color theme="1"/>
        <rFont val="Open Sans"/>
        <family val="2"/>
      </rPr>
      <t>(2)</t>
    </r>
    <r>
      <rPr>
        <sz val="8"/>
        <color theme="1"/>
        <rFont val="Open Sans"/>
        <family val="2"/>
      </rPr>
      <t xml:space="preserve">  Exposures to be secured: carrying amount of on-balance sheet exposures which have at least one credit risk mitigation mechanism (collateral, financial guarantees, credit derivatives) associated with them. </t>
    </r>
  </si>
  <si>
    <r>
      <rPr>
        <vertAlign val="superscript"/>
        <sz val="8"/>
        <color theme="1"/>
        <rFont val="Open Sans"/>
        <family val="2"/>
      </rPr>
      <t>(3)</t>
    </r>
    <r>
      <rPr>
        <sz val="8"/>
        <color theme="1"/>
        <rFont val="Open Sans"/>
        <family val="2"/>
      </rPr>
      <t xml:space="preserve">  Exposures secured by financial guarantees: carrying amount of exposures (net of allowances/impairments) partly or totally secured by financial guarantees. </t>
    </r>
  </si>
  <si>
    <r>
      <rPr>
        <vertAlign val="superscript"/>
        <sz val="8"/>
        <color theme="1"/>
        <rFont val="Open Sans"/>
        <family val="2"/>
      </rPr>
      <t>(4)</t>
    </r>
    <r>
      <rPr>
        <sz val="8"/>
        <color theme="1"/>
        <rFont val="Open Sans"/>
        <family val="2"/>
      </rPr>
      <t xml:space="preserve">  A defaulted exposure is defined as one that is past due for more than 90 days, or is an exposure to a defaulted borrower, as defined in CAR 2024 Chapter 4, Section 4.1.21, paragraph 140.</t>
    </r>
  </si>
  <si>
    <t>CR4: Standardised approach – credit risk exposure and credit risk mitigation (CRM) effects</t>
  </si>
  <si>
    <t xml:space="preserve">f </t>
  </si>
  <si>
    <r>
      <t>Exposures before CCF and CRM</t>
    </r>
    <r>
      <rPr>
        <b/>
        <vertAlign val="superscript"/>
        <sz val="9"/>
        <color theme="1"/>
        <rFont val="Open Sans"/>
        <family val="2"/>
      </rPr>
      <t>(8)</t>
    </r>
  </si>
  <si>
    <r>
      <t>Exposures post-CCF and post-CRM</t>
    </r>
    <r>
      <rPr>
        <b/>
        <vertAlign val="superscript"/>
        <sz val="9"/>
        <color theme="1"/>
        <rFont val="Open Sans"/>
        <family val="2"/>
      </rPr>
      <t>(9)</t>
    </r>
  </si>
  <si>
    <t>RWA and RWA density</t>
  </si>
  <si>
    <t>Asset classes ($000s, except percentages)</t>
  </si>
  <si>
    <t>On-balance sheet amount</t>
  </si>
  <si>
    <t>Off-balance sheet amount</t>
  </si>
  <si>
    <t xml:space="preserve">On-balance sheet amount </t>
  </si>
  <si>
    <t>RWA</t>
  </si>
  <si>
    <t xml:space="preserve">RWA density = e/(c+d) </t>
  </si>
  <si>
    <t xml:space="preserve">  </t>
  </si>
  <si>
    <t>Sovereigns and their central banks</t>
  </si>
  <si>
    <t>Public sector entities (PSEs)</t>
  </si>
  <si>
    <t xml:space="preserve">Multilateral development banks </t>
  </si>
  <si>
    <t>Banks</t>
  </si>
  <si>
    <t>Of which: securities firms and other financial institutions treated as banks</t>
  </si>
  <si>
    <t>Covered bonds</t>
  </si>
  <si>
    <t>Corporates</t>
  </si>
  <si>
    <t>Of which: securities firms and other financial institutions treated as corporates</t>
  </si>
  <si>
    <t>Of which: specialised lending</t>
  </si>
  <si>
    <t>Subordinated debt, equity and other capital</t>
  </si>
  <si>
    <t xml:space="preserve">Retail </t>
  </si>
  <si>
    <t>Real estate</t>
  </si>
  <si>
    <r>
      <t>Of which: general RRE</t>
    </r>
    <r>
      <rPr>
        <vertAlign val="superscript"/>
        <sz val="9"/>
        <color theme="1"/>
        <rFont val="Open Sans"/>
        <family val="2"/>
      </rPr>
      <t>(1)</t>
    </r>
  </si>
  <si>
    <r>
      <t>Of which: IPRRE</t>
    </r>
    <r>
      <rPr>
        <vertAlign val="superscript"/>
        <sz val="9"/>
        <color theme="1"/>
        <rFont val="Open Sans"/>
        <family val="2"/>
      </rPr>
      <t>(2)</t>
    </r>
  </si>
  <si>
    <r>
      <t>Of which: other RRE</t>
    </r>
    <r>
      <rPr>
        <vertAlign val="superscript"/>
        <sz val="9"/>
        <color theme="1"/>
        <rFont val="Open Sans"/>
        <family val="2"/>
      </rPr>
      <t>(3)</t>
    </r>
  </si>
  <si>
    <r>
      <t>Of which: general CRE</t>
    </r>
    <r>
      <rPr>
        <vertAlign val="superscript"/>
        <sz val="9"/>
        <color theme="1"/>
        <rFont val="Open Sans"/>
        <family val="2"/>
      </rPr>
      <t>(4)</t>
    </r>
  </si>
  <si>
    <r>
      <t>Of which: IPCRE</t>
    </r>
    <r>
      <rPr>
        <vertAlign val="superscript"/>
        <sz val="9"/>
        <color theme="1"/>
        <rFont val="Open Sans"/>
        <family val="2"/>
      </rPr>
      <t>(5)</t>
    </r>
  </si>
  <si>
    <r>
      <t>Of which: land acquisition, development and construction</t>
    </r>
    <r>
      <rPr>
        <vertAlign val="superscript"/>
        <sz val="9"/>
        <color theme="1"/>
        <rFont val="Open Sans"/>
        <family val="2"/>
      </rPr>
      <t>(6)</t>
    </r>
  </si>
  <si>
    <t>Reverse mortgages</t>
  </si>
  <si>
    <t>Mortgage-backed securities</t>
  </si>
  <si>
    <t>Defaulted exposures</t>
  </si>
  <si>
    <r>
      <t>Other assets</t>
    </r>
    <r>
      <rPr>
        <vertAlign val="superscript"/>
        <sz val="9"/>
        <color theme="1"/>
        <rFont val="Open Sans"/>
        <family val="2"/>
      </rPr>
      <t>(7)</t>
    </r>
  </si>
  <si>
    <t>0%</t>
  </si>
  <si>
    <t>Corporate</t>
  </si>
  <si>
    <t>Sovereign</t>
  </si>
  <si>
    <t>Bank</t>
  </si>
  <si>
    <t>Retail Residential Mortgages</t>
  </si>
  <si>
    <t>Other Retail</t>
  </si>
  <si>
    <t>Equity excluding Equity Investment in Funds</t>
  </si>
  <si>
    <t>Other assets</t>
  </si>
  <si>
    <t>(1) General residential real estate (General RRE): refers to regulatory residential real estate exposures where the repayment is not materially dependent on cash flows generated by the property as set out in CAR 2024 Chapter 4, Section 4.1.11, paragraph 97-102.</t>
  </si>
  <si>
    <t>(2) Income-producing residential real estate (IPRRE): refers to regulatory residential real estate exposures where the repayment is materially dependent on cash flows generated by the property as set out in CAR 2024 Chapter 4, Section 4.1.11, paragraph 97-102.</t>
  </si>
  <si>
    <t>(3) Other residential real estate (other RRE) refers to regulatory residential real estate exposures that are set out in CAR 2024 Chapter 4, Section 4.1.11 , paragraph 96.</t>
  </si>
  <si>
    <t>(4) General commercial real estate (General CRE): refers to regulatory commercial real estate exposures where the repayment is not materially dependent on cash flows generated by the property as set out in CAR 2024 Chapter 4, Section 4.1.12, paragraph 105-107.</t>
  </si>
  <si>
    <t>(5) Income-producing commercial real estate (IPCRE): refers to regulatory commercial real estate exposures where the repayment is materially dependent on cash flows generated by the property as set out in CAR 2024 Chapter 4, Section 4.1.12, paragraph 108-109.</t>
  </si>
  <si>
    <t>(6) Land acquisition, development and construction: refers to exposures subject to the risk weights set out in CAR 2024 Chapter 4, Section 4.1.13, paragraph 110-113.</t>
  </si>
  <si>
    <t>(7) Other assets: refers to assets subject to specific risk weight as set out in CAR 2024 Chapter 4, Section 4.1.23, paragraph 164.</t>
  </si>
  <si>
    <t xml:space="preserve">(8) Exposures before credit conversion factors (CCF) and CRM: refers to the regulatory exposure amount (net of specific provisions, including partial write-offs) under the regulatory scope of consolidation and before taking into account </t>
  </si>
  <si>
    <t xml:space="preserve">     the effect of CRM techniques and CCF, and excluding securitization, counterparty credit risk (CCR), and equity investment in funds exposures.</t>
  </si>
  <si>
    <t xml:space="preserve">(9) Exposure post-CCF and post-CRM: refers to the amount used for the capital requirements calculation (for both on- and off-balance sheet amounts), which is calculated with the following measures are applied in sequence </t>
  </si>
  <si>
    <t xml:space="preserve">     but before the application of the relevant risk weight - 1) CCF for off-balance sheet amounts, 2) net of Stage 3 allowances and partial write-off, and 3) CRM techniques. Securitization, counterparty credit risk (CCR), and equity investment in funds exposures are excluded from this table.</t>
  </si>
  <si>
    <t xml:space="preserve">     The post-CCF and post-CRM amounts presented in the table above include the application of the Comprehensive Approach for collateral and also reflect the following CRM techniques.</t>
  </si>
  <si>
    <t xml:space="preserve">   Guarantee CRM techniques:</t>
  </si>
  <si>
    <t xml:space="preserve">     If a guarantor belongs to a different asset class from the original obligor, the guaranteed exposures are moved from the original obligor's asset class schedule to the guarantor's asset class schedule by reporting a negative value under CRM </t>
  </si>
  <si>
    <t xml:space="preserve">    on the obligor's schedule, and a positive value under CRM on the guarantor's schedule.</t>
  </si>
  <si>
    <t>CR5: Standardised approach – exposures by asset classes and risk weights</t>
  </si>
  <si>
    <t>Risk weights</t>
  </si>
  <si>
    <t>Asset classes ($000s)</t>
  </si>
  <si>
    <t>Other</t>
  </si>
  <si>
    <r>
      <t>Total credit exposure amount (post-CCF and post-CRM)</t>
    </r>
    <r>
      <rPr>
        <b/>
        <vertAlign val="superscript"/>
        <sz val="9"/>
        <color theme="1"/>
        <rFont val="Open Sans"/>
        <family val="2"/>
      </rPr>
      <t>(1)</t>
    </r>
  </si>
  <si>
    <t>Of which: general RRE</t>
  </si>
  <si>
    <t>Of which: IPRRE</t>
  </si>
  <si>
    <t>Of which: other RRE</t>
  </si>
  <si>
    <t>Of which: general CRE</t>
  </si>
  <si>
    <t>Of which: IPCRE</t>
  </si>
  <si>
    <t>Of which: land acquisition, development and construction</t>
  </si>
  <si>
    <t xml:space="preserve">Equity </t>
  </si>
  <si>
    <t xml:space="preserve">     If a guarantor belongs to a different asset class from the original obligor, the guaranteed exposures are move from the original obligor's asset class schedule to the guarantor's asset class schedule by reporting a negative value under CRM </t>
  </si>
  <si>
    <t>Risk weight ($000s, except percentages)</t>
  </si>
  <si>
    <r>
      <t>On-balance sheet exposure</t>
    </r>
    <r>
      <rPr>
        <b/>
        <i/>
        <vertAlign val="superscript"/>
        <sz val="9"/>
        <color theme="1"/>
        <rFont val="Open Sans"/>
        <family val="2"/>
      </rPr>
      <t>(2)</t>
    </r>
  </si>
  <si>
    <r>
      <t>Off-balance sheet exposure (pre-CCF)</t>
    </r>
    <r>
      <rPr>
        <b/>
        <i/>
        <vertAlign val="superscript"/>
        <sz val="9"/>
        <color theme="1"/>
        <rFont val="Open Sans"/>
        <family val="2"/>
      </rPr>
      <t>(2)</t>
    </r>
  </si>
  <si>
    <t>Exposure (post-CCF and post-CRM)</t>
  </si>
  <si>
    <t>Less than 40%</t>
  </si>
  <si>
    <t>40–70%</t>
  </si>
  <si>
    <t>75-80%</t>
  </si>
  <si>
    <t>85%</t>
  </si>
  <si>
    <t>90–100%</t>
  </si>
  <si>
    <t>105–130%</t>
  </si>
  <si>
    <t>150%</t>
  </si>
  <si>
    <t>250%</t>
  </si>
  <si>
    <t>400%</t>
  </si>
  <si>
    <t>1250%</t>
  </si>
  <si>
    <t>(1) Weighting is based on off-balance sheet exposure (pre-CCF).</t>
  </si>
  <si>
    <t>(2) On- and off-balance sheet exposure refer to post-CRM exposures and are presented in this table based on post-CRM risk weight.</t>
  </si>
  <si>
    <t>CCR1: Analysis of CCR exposures by approach</t>
  </si>
  <si>
    <r>
      <t>Replacement cost</t>
    </r>
    <r>
      <rPr>
        <b/>
        <vertAlign val="superscript"/>
        <sz val="9"/>
        <color theme="1"/>
        <rFont val="Open Sans"/>
        <family val="2"/>
      </rPr>
      <t>(1)</t>
    </r>
  </si>
  <si>
    <r>
      <t>Potential future exposure</t>
    </r>
    <r>
      <rPr>
        <b/>
        <vertAlign val="superscript"/>
        <sz val="9"/>
        <color theme="1"/>
        <rFont val="Open Sans"/>
        <family val="2"/>
      </rPr>
      <t>(2)</t>
    </r>
  </si>
  <si>
    <t>Effective EPE</t>
  </si>
  <si>
    <t>Alpha used for computing regulatory EAD</t>
  </si>
  <si>
    <r>
      <t>EAD post-CRM</t>
    </r>
    <r>
      <rPr>
        <b/>
        <vertAlign val="superscript"/>
        <sz val="9"/>
        <color theme="1"/>
        <rFont val="Open Sans"/>
        <family val="2"/>
      </rPr>
      <t>(3)</t>
    </r>
  </si>
  <si>
    <r>
      <t>RWA</t>
    </r>
    <r>
      <rPr>
        <b/>
        <vertAlign val="superscript"/>
        <sz val="9"/>
        <color theme="1"/>
        <rFont val="Open Sans"/>
        <family val="2"/>
      </rPr>
      <t>(3)</t>
    </r>
  </si>
  <si>
    <t xml:space="preserve">SA-CCR (for derivatives) </t>
  </si>
  <si>
    <t>Internal Model Method (for derivatives and SFTs)</t>
  </si>
  <si>
    <t>Simple Approach for credit risk mitigation (for SFTs)</t>
  </si>
  <si>
    <t>Comprehensive Approach for credit risk mitigation (for SFTs)</t>
  </si>
  <si>
    <t>Value-at-risk (VaR) for SFTs</t>
  </si>
  <si>
    <t>(1) Replacement Cost (RC): For trades that are not subject to margining requirements, the RC is the loss that would occur if a counterparty were to default and was closed out of its transactions immediately. For margined trades, it is the loss that would occur if a counterparty were to default at present or at a future date, assuming that the closeout and replacement of transactions occur instantaneously. However, closeout of a trade upon a counterparty default may not be instantaneous. The replacement cost under the standardised approach for measuring counterparty credit risk exposures is described in CAR 2024, Chapter 7.</t>
  </si>
  <si>
    <t>(2) Potential Future Exposure is any potential increase in exposure between the present and up to the end of the margin period of risk. The potential future exposure for the standardised approach is described in CAR 2024, Chapter 7.</t>
  </si>
  <si>
    <t>(3) Excludes exposures and RWA for CVA.</t>
  </si>
  <si>
    <t>CCR3: Standardised approach – CCR exposures by regulatory portfolio and risk weights</t>
  </si>
  <si>
    <t xml:space="preserve">($000s)                                </t>
  </si>
  <si>
    <t>h</t>
  </si>
  <si>
    <t>i</t>
  </si>
  <si>
    <t>j</t>
  </si>
  <si>
    <t>k</t>
  </si>
  <si>
    <t>l</t>
  </si>
  <si>
    <t>m</t>
  </si>
  <si>
    <t>n</t>
  </si>
  <si>
    <t>Risk weight</t>
  </si>
  <si>
    <t>Others</t>
  </si>
  <si>
    <r>
      <t>Total credit exposure</t>
    </r>
    <r>
      <rPr>
        <b/>
        <vertAlign val="superscript"/>
        <sz val="9"/>
        <color theme="1"/>
        <rFont val="Open Sans"/>
        <family val="2"/>
      </rPr>
      <t>(1)</t>
    </r>
  </si>
  <si>
    <t>Regulatory portfolio</t>
  </si>
  <si>
    <t>Sovereigns</t>
  </si>
  <si>
    <t>Multilateral development banks</t>
  </si>
  <si>
    <t>Securities firms and other financial institutions treated as Banks</t>
  </si>
  <si>
    <t>Securities firms and other financial institutions treated as Corporate</t>
  </si>
  <si>
    <t>Regulatory retail portfolios</t>
  </si>
  <si>
    <t>(1) Total credit exposure: refers to the on- and off-balance sheet amount relevant for the capital requirements calculation, having applied CRM techniques and net of Stage 3 allowances and partial write-off.</t>
  </si>
  <si>
    <t>CCR5: Composition of collateral for CCR exposure</t>
  </si>
  <si>
    <t>Collateral used in derivative transactions</t>
  </si>
  <si>
    <t>Collateral used in SFTs</t>
  </si>
  <si>
    <t>Fair value of collateral received</t>
  </si>
  <si>
    <t>Fair value of posted collateral</t>
  </si>
  <si>
    <r>
      <t>Segregated</t>
    </r>
    <r>
      <rPr>
        <b/>
        <vertAlign val="superscript"/>
        <sz val="9"/>
        <color theme="1"/>
        <rFont val="Open Sans"/>
        <family val="2"/>
      </rPr>
      <t>(1)</t>
    </r>
  </si>
  <si>
    <r>
      <t>Unsegregated</t>
    </r>
    <r>
      <rPr>
        <b/>
        <vertAlign val="superscript"/>
        <sz val="9"/>
        <color theme="1"/>
        <rFont val="Open Sans"/>
        <family val="2"/>
      </rPr>
      <t>(2)</t>
    </r>
  </si>
  <si>
    <t>Cash – domestic currency</t>
  </si>
  <si>
    <t>Cash – other currencies</t>
  </si>
  <si>
    <t>Domestic sovereign debt</t>
  </si>
  <si>
    <t>Other sovereign debt</t>
  </si>
  <si>
    <t>Government agency debt</t>
  </si>
  <si>
    <t>Corporate bonds</t>
  </si>
  <si>
    <t>Equity securities</t>
  </si>
  <si>
    <t>Other collateral</t>
  </si>
  <si>
    <t>(1) Segregated refers to collateral which is held in a bankruptcy-remote manner according to the description included in CAR 2024 Chapter 7, Section 7.1.8.1, paragraph 185-190.</t>
  </si>
  <si>
    <t>(2) Unsegregated refers to collateral that is not held in a bankruptcy-remote manner.</t>
  </si>
  <si>
    <t>On-balance sheet exposures</t>
  </si>
  <si>
    <t>On-balance sheet items (excluding derivatives, SFTs and grandfathered securitization exposures but including collateral)</t>
  </si>
  <si>
    <t>Gross-up for derivatives collateral provided where deducted from balance sheet assets pursuant to the operative accounting framework (IFRS)</t>
  </si>
  <si>
    <t>(Deductions of receivable assets for cash variation margin provided in derivatives transactions)</t>
  </si>
  <si>
    <t>(Asset amounts deducted in determining Tier 1 capital)</t>
  </si>
  <si>
    <t>Total on-balance sheet exposures (excluding derivatives and SFTs) (sum of lines 1 to 4)</t>
  </si>
  <si>
    <t>Derivative exposures</t>
  </si>
  <si>
    <t>Replacement cost associated with all derivative transactions</t>
  </si>
  <si>
    <t>Add-on amounts for potential future exposure associated with all derivative transactions</t>
  </si>
  <si>
    <t>(Exempted central counterparty-leg of client cleared trade exposures)</t>
  </si>
  <si>
    <t>Adjusted effective notional amount of written credit derivatives</t>
  </si>
  <si>
    <t>(Adjusted effective notional offsets and add-on deductions for written credit derivatives)</t>
  </si>
  <si>
    <t>Total derivative exposures (sum of lines 6 to 10)</t>
  </si>
  <si>
    <t>Securities financing transaction exposures</t>
  </si>
  <si>
    <t>Gross SFT assets recognised for accounting purposes (with no recognition of netting), after adjusting for sale accounting transactions</t>
  </si>
  <si>
    <t>(Netted amounts of cash payables and cash receivables of gross SFT assets)</t>
  </si>
  <si>
    <t>Counterparty credit risk (CCR) exposure for SFTs</t>
  </si>
  <si>
    <t>Agent transaction exposures</t>
  </si>
  <si>
    <t>Total securities financing transaction exposures (sum of lines 12 to 15)</t>
  </si>
  <si>
    <t>Other off-balance sheet exposures</t>
  </si>
  <si>
    <t>Off-balance sheet exposure at gross notional amount</t>
  </si>
  <si>
    <t>(Adjustments for conversion to credit equivalent amounts)</t>
  </si>
  <si>
    <t>Off-balance sheet items (sum of lines 17 and 18)</t>
  </si>
  <si>
    <t>Capital and total exposures</t>
  </si>
  <si>
    <t>Tier 1 capital</t>
  </si>
  <si>
    <t>Total Exposures (sum of lines 5, 11, 16 and 19)</t>
  </si>
  <si>
    <t>Leverage ratio</t>
  </si>
  <si>
    <t>Basel III leverage ratio (%)</t>
  </si>
  <si>
    <r>
      <t>Weighted average CCF</t>
    </r>
    <r>
      <rPr>
        <b/>
        <i/>
        <vertAlign val="superscript"/>
        <sz val="9"/>
        <color theme="1"/>
        <rFont val="Open Sans"/>
        <family val="2"/>
      </rPr>
      <t>(1)</t>
    </r>
  </si>
  <si>
    <t xml:space="preserve">     Securitization, counterparty credit risk (CCR) and equity investment in funds exposures are excluded from this table.</t>
  </si>
  <si>
    <t xml:space="preserve">(1) Total credit exposure amount (post-CCF and post-CRM refers to the amount used for the capital requirements calculation (for both on- and off-balance sheet amounts),which is calculated with the following measures are applied in sequence but before the application of the relevant risk weight - 1) CCF for off-balance sheet amounts, 2) net of Stage 3 allowances and partial write-off, and 3) CRM techniques.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</si>
</sst>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_);[Red]\(&quot;$&quot;#,##0\)"/>
    <numFmt numFmtId="165" formatCode="_(* #,##0.00_);_(* \(#,##0.00\);_(* &quot;-&quot;??_);_(@_)"/>
    <numFmt numFmtId="166" formatCode="_(* #,##0.0_);_(* \(#,##0.0\);_(* &quot;-&quot;??_);_(@_)"/>
    <numFmt numFmtId="167" formatCode="_(* #,##0_);_(* \(#,##0\);_(* &quot;-&quot;??_);_(@_)"/>
    <numFmt numFmtId="168" formatCode="0.0%"/>
    <numFmt numFmtId="169" formatCode="0.0"/>
  </numFmts>
  <fonts count="40" x14ac:knownFonts="1">
    <font>
      <sz val="11"/>
      <color theme="1"/>
      <name val="Segoe U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Segoe UI"/>
      <family val="2"/>
    </font>
    <font>
      <u/>
      <sz val="11"/>
      <color theme="10"/>
      <name val="Calibri"/>
      <family val="2"/>
      <scheme val="minor"/>
    </font>
    <font>
      <sz val="10"/>
      <color theme="1"/>
      <name val="Calibri"/>
      <family val="2"/>
      <scheme val="minor"/>
    </font>
    <font>
      <sz val="11"/>
      <color theme="1"/>
      <name val="Segoe UI"/>
      <family val="2"/>
    </font>
    <font>
      <b/>
      <sz val="10"/>
      <color theme="1"/>
      <name val="Open Sans"/>
      <family val="2"/>
    </font>
    <font>
      <sz val="10"/>
      <color theme="1"/>
      <name val="Open Sans"/>
      <family val="2"/>
    </font>
    <font>
      <sz val="10"/>
      <name val="Arial"/>
      <family val="2"/>
    </font>
    <font>
      <sz val="10"/>
      <name val="Open Sans"/>
      <family val="2"/>
    </font>
    <font>
      <sz val="10"/>
      <color rgb="FFFF0000"/>
      <name val="Open Sans"/>
      <family val="2"/>
    </font>
    <font>
      <b/>
      <sz val="10"/>
      <name val="Open Sans"/>
      <family val="2"/>
    </font>
    <font>
      <i/>
      <sz val="10"/>
      <name val="Open Sans"/>
      <family val="2"/>
    </font>
    <font>
      <b/>
      <sz val="11"/>
      <name val="Open Sans"/>
      <family val="2"/>
    </font>
    <font>
      <b/>
      <sz val="11"/>
      <color theme="1"/>
      <name val="Open Sans"/>
      <family val="2"/>
    </font>
    <font>
      <b/>
      <sz val="12"/>
      <color theme="1"/>
      <name val="Open Sans"/>
      <family val="2"/>
    </font>
    <font>
      <b/>
      <sz val="8"/>
      <color theme="1"/>
      <name val="Open Sans"/>
      <family val="2"/>
    </font>
    <font>
      <b/>
      <sz val="9"/>
      <color theme="1"/>
      <name val="Open Sans"/>
      <family val="2"/>
    </font>
    <font>
      <sz val="9"/>
      <color theme="1"/>
      <name val="Open Sans"/>
      <family val="2"/>
    </font>
    <font>
      <sz val="8"/>
      <name val="Open Sans"/>
      <family val="2"/>
    </font>
    <font>
      <sz val="9"/>
      <name val="Open Sans"/>
      <family val="2"/>
    </font>
    <font>
      <sz val="8"/>
      <name val="Calibri"/>
      <family val="2"/>
      <scheme val="minor"/>
    </font>
    <font>
      <sz val="10"/>
      <name val="Calibri"/>
      <family val="2"/>
      <scheme val="minor"/>
    </font>
    <font>
      <i/>
      <sz val="9"/>
      <color theme="1"/>
      <name val="Open Sans"/>
      <family val="2"/>
    </font>
    <font>
      <b/>
      <vertAlign val="superscript"/>
      <sz val="9"/>
      <color theme="1"/>
      <name val="Open Sans"/>
      <family val="2"/>
    </font>
    <font>
      <sz val="8"/>
      <color theme="1"/>
      <name val="Open Sans"/>
      <family val="2"/>
    </font>
    <font>
      <vertAlign val="superscript"/>
      <sz val="8"/>
      <color theme="1"/>
      <name val="Open Sans"/>
      <family val="2"/>
    </font>
    <font>
      <vertAlign val="superscript"/>
      <sz val="9"/>
      <color theme="1"/>
      <name val="Open Sans"/>
      <family val="2"/>
    </font>
    <font>
      <u/>
      <sz val="9"/>
      <color theme="10"/>
      <name val="Open Sans"/>
      <family val="2"/>
    </font>
    <font>
      <sz val="8"/>
      <name val="Segoe UI"/>
      <family val="2"/>
    </font>
    <font>
      <b/>
      <sz val="9"/>
      <color rgb="FFFF0000"/>
      <name val="Open Sans"/>
      <family val="2"/>
    </font>
    <font>
      <b/>
      <sz val="12"/>
      <name val="Open Sans"/>
      <family val="2"/>
    </font>
    <font>
      <b/>
      <i/>
      <sz val="9"/>
      <color theme="1"/>
      <name val="Open Sans"/>
      <family val="2"/>
    </font>
    <font>
      <sz val="9"/>
      <color rgb="FFFF0000"/>
      <name val="Open Sans"/>
      <family val="2"/>
    </font>
    <font>
      <sz val="9"/>
      <color rgb="FF000000"/>
      <name val="Open Sans"/>
      <family val="2"/>
    </font>
    <font>
      <vertAlign val="superscript"/>
      <sz val="9"/>
      <color rgb="FF000000"/>
      <name val="Open Sans"/>
      <family val="2"/>
    </font>
    <font>
      <b/>
      <i/>
      <vertAlign val="superscript"/>
      <sz val="9"/>
      <color theme="1"/>
      <name val="Open Sans"/>
      <family val="2"/>
    </font>
  </fonts>
  <fills count="8">
    <fill>
      <patternFill patternType="none"/>
    </fill>
    <fill>
      <patternFill patternType="gray125"/>
    </fill>
    <fill>
      <patternFill patternType="solid">
        <fgColor theme="0"/>
        <bgColor indexed="64"/>
      </patternFill>
    </fill>
    <fill>
      <patternFill patternType="solid">
        <fgColor rgb="FFFFCC31"/>
        <bgColor indexed="64"/>
      </patternFill>
    </fill>
    <fill>
      <patternFill patternType="solid">
        <fgColor rgb="FFDCDDDE"/>
        <bgColor indexed="64"/>
      </patternFill>
    </fill>
    <fill>
      <patternFill patternType="solid">
        <fgColor rgb="FFD9D9D9"/>
        <bgColor indexed="64"/>
      </patternFill>
    </fill>
    <fill>
      <patternFill patternType="lightTrellis">
        <bgColor rgb="FFCACACA"/>
      </patternFill>
    </fill>
    <fill>
      <patternFill patternType="solid">
        <fgColor theme="9" tint="0.79998168889431442"/>
        <bgColor indexed="64"/>
      </patternFill>
    </fill>
  </fills>
  <borders count="67">
    <border>
      <left/>
      <right/>
      <top/>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diagonalDown="1">
      <left/>
      <right style="medium">
        <color indexed="64"/>
      </right>
      <top/>
      <bottom/>
      <diagonal style="thin">
        <color indexed="64"/>
      </diagonal>
    </border>
    <border>
      <left/>
      <right style="medium">
        <color rgb="FFBCBCBD"/>
      </right>
      <top/>
      <bottom style="medium">
        <color rgb="FFBCBCBD"/>
      </bottom>
      <diagonal/>
    </border>
    <border>
      <left/>
      <right style="medium">
        <color rgb="FFBCBCBD"/>
      </right>
      <top/>
      <bottom style="medium">
        <color indexed="64"/>
      </bottom>
      <diagonal/>
    </border>
    <border>
      <left style="medium">
        <color rgb="FFBCBCBD"/>
      </left>
      <right/>
      <top style="medium">
        <color indexed="64"/>
      </top>
      <bottom style="medium">
        <color rgb="FFBCBCBD"/>
      </bottom>
      <diagonal/>
    </border>
    <border>
      <left style="medium">
        <color rgb="FFBCBCBD"/>
      </left>
      <right/>
      <top style="medium">
        <color rgb="FFBCBCBD"/>
      </top>
      <bottom style="medium">
        <color rgb="FFBCBCBD"/>
      </bottom>
      <diagonal/>
    </border>
    <border>
      <left style="medium">
        <color rgb="FFBCBCBD"/>
      </left>
      <right/>
      <top style="medium">
        <color rgb="FFBCBCBD"/>
      </top>
      <bottom style="medium">
        <color indexed="64"/>
      </bottom>
      <diagonal/>
    </border>
    <border>
      <left/>
      <right style="medium">
        <color rgb="FFBCBCBD"/>
      </right>
      <top style="medium">
        <color indexed="64"/>
      </top>
      <bottom style="medium">
        <color rgb="FFBCBCBD"/>
      </bottom>
      <diagonal/>
    </border>
    <border>
      <left/>
      <right style="medium">
        <color rgb="FFBCBCBD"/>
      </right>
      <top style="medium">
        <color rgb="FFBCBCBD"/>
      </top>
      <bottom style="medium">
        <color rgb="FFBCBCBD"/>
      </bottom>
      <diagonal/>
    </border>
    <border>
      <left/>
      <right style="medium">
        <color rgb="FFBCBCBD"/>
      </right>
      <top style="medium">
        <color rgb="FFBCBCBD"/>
      </top>
      <bottom style="medium">
        <color indexed="64"/>
      </bottom>
      <diagonal/>
    </border>
    <border>
      <left style="medium">
        <color rgb="FFBCBCBD"/>
      </left>
      <right/>
      <top style="medium">
        <color indexed="64"/>
      </top>
      <bottom style="medium">
        <color indexed="64"/>
      </bottom>
      <diagonal/>
    </border>
    <border>
      <left/>
      <right style="medium">
        <color rgb="FFBCBCBD"/>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rgb="FFBCBDBC"/>
      </right>
      <top/>
      <bottom/>
      <diagonal/>
    </border>
    <border>
      <left style="medium">
        <color rgb="FFBCBCBD"/>
      </left>
      <right/>
      <top/>
      <bottom style="medium">
        <color indexed="64"/>
      </bottom>
      <diagonal/>
    </border>
    <border>
      <left/>
      <right/>
      <top/>
      <bottom style="medium">
        <color rgb="FFBCBCBD"/>
      </bottom>
      <diagonal/>
    </border>
    <border>
      <left style="medium">
        <color rgb="FFBCBCBD"/>
      </left>
      <right style="medium">
        <color rgb="FFBCBCBD"/>
      </right>
      <top style="medium">
        <color theme="1"/>
      </top>
      <bottom style="medium">
        <color indexed="64"/>
      </bottom>
      <diagonal/>
    </border>
    <border>
      <left/>
      <right style="medium">
        <color rgb="FFBCBCBD"/>
      </right>
      <top style="medium">
        <color theme="1"/>
      </top>
      <bottom style="medium">
        <color indexed="64"/>
      </bottom>
      <diagonal/>
    </border>
    <border>
      <left/>
      <right/>
      <top style="medium">
        <color theme="1"/>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rgb="FFDCDDDE"/>
      </top>
      <bottom style="medium">
        <color rgb="FFDCDDDE"/>
      </bottom>
      <diagonal/>
    </border>
    <border>
      <left/>
      <right style="medium">
        <color rgb="FFBFBFBF"/>
      </right>
      <top/>
      <bottom style="medium">
        <color rgb="FFBFBFBF"/>
      </bottom>
      <diagonal/>
    </border>
    <border>
      <left/>
      <right/>
      <top/>
      <bottom style="medium">
        <color rgb="FFBFBFBF"/>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top style="medium">
        <color rgb="FFBFBFBF"/>
      </top>
      <bottom/>
      <diagonal/>
    </border>
    <border>
      <left/>
      <right style="medium">
        <color rgb="FFBFBFBF"/>
      </right>
      <top style="medium">
        <color rgb="FFBFBFBF"/>
      </top>
      <bottom/>
      <diagonal/>
    </border>
    <border>
      <left/>
      <right style="medium">
        <color rgb="FFBCBDBC"/>
      </right>
      <top/>
      <bottom style="medium">
        <color rgb="FFBCBDBC"/>
      </bottom>
      <diagonal/>
    </border>
    <border>
      <left style="medium">
        <color rgb="FFBCBDBC"/>
      </left>
      <right/>
      <top style="medium">
        <color rgb="FFBFBFBF"/>
      </top>
      <bottom style="medium">
        <color rgb="FFBCBDBC"/>
      </bottom>
      <diagonal/>
    </border>
    <border>
      <left/>
      <right style="medium">
        <color rgb="FFBCBDBC"/>
      </right>
      <top style="medium">
        <color rgb="FFBFBFBF"/>
      </top>
      <bottom style="medium">
        <color rgb="FFBCBDBC"/>
      </bottom>
      <diagonal/>
    </border>
    <border>
      <left style="medium">
        <color rgb="FFBCBDBC"/>
      </left>
      <right/>
      <top style="medium">
        <color rgb="FFBCBDBC"/>
      </top>
      <bottom style="medium">
        <color rgb="FFBCBDBC"/>
      </bottom>
      <diagonal/>
    </border>
    <border>
      <left/>
      <right style="medium">
        <color rgb="FFBCBDBC"/>
      </right>
      <top style="medium">
        <color rgb="FFBCBDBC"/>
      </top>
      <bottom style="medium">
        <color rgb="FFBCBDBC"/>
      </bottom>
      <diagonal/>
    </border>
    <border>
      <left/>
      <right/>
      <top/>
      <bottom style="medium">
        <color rgb="FFBCBDBC"/>
      </bottom>
      <diagonal/>
    </border>
    <border>
      <left/>
      <right/>
      <top style="medium">
        <color indexed="64"/>
      </top>
      <bottom/>
      <diagonal/>
    </border>
    <border>
      <left/>
      <right/>
      <top style="medium">
        <color rgb="FFBCBDBC"/>
      </top>
      <bottom style="medium">
        <color indexed="64"/>
      </bottom>
      <diagonal/>
    </border>
    <border>
      <left style="medium">
        <color rgb="FFBFBFBF"/>
      </left>
      <right/>
      <top/>
      <bottom style="medium">
        <color rgb="FFBFBFBF"/>
      </bottom>
      <diagonal/>
    </border>
    <border>
      <left style="thin">
        <color indexed="64"/>
      </left>
      <right style="thin">
        <color indexed="64"/>
      </right>
      <top/>
      <bottom style="medium">
        <color indexed="64"/>
      </bottom>
      <diagonal/>
    </border>
    <border>
      <left style="thin">
        <color indexed="64"/>
      </left>
      <right style="thin">
        <color indexed="64"/>
      </right>
      <top/>
      <bottom style="medium">
        <color rgb="FFBCBDBC"/>
      </bottom>
      <diagonal/>
    </border>
    <border>
      <left style="thin">
        <color indexed="64"/>
      </left>
      <right/>
      <top/>
      <bottom style="medium">
        <color indexed="64"/>
      </bottom>
      <diagonal/>
    </border>
    <border>
      <left style="thin">
        <color indexed="64"/>
      </left>
      <right/>
      <top/>
      <bottom/>
      <diagonal/>
    </border>
    <border>
      <left style="thin">
        <color indexed="64"/>
      </left>
      <right/>
      <top/>
      <bottom style="medium">
        <color rgb="FFBCBDBC"/>
      </bottom>
      <diagonal/>
    </border>
    <border>
      <left style="thin">
        <color indexed="64"/>
      </left>
      <right/>
      <top style="medium">
        <color rgb="FFBCBDBC"/>
      </top>
      <bottom style="medium">
        <color indexed="64"/>
      </bottom>
      <diagonal/>
    </border>
    <border>
      <left style="thin">
        <color indexed="64"/>
      </left>
      <right style="thin">
        <color indexed="64"/>
      </right>
      <top style="medium">
        <color rgb="FFBCBDBC"/>
      </top>
      <bottom style="medium">
        <color indexed="64"/>
      </bottom>
      <diagonal/>
    </border>
    <border>
      <left/>
      <right style="thin">
        <color indexed="64"/>
      </right>
      <top style="medium">
        <color rgb="FFBCBDBC"/>
      </top>
      <bottom style="medium">
        <color indexed="64"/>
      </bottom>
      <diagonal/>
    </border>
    <border>
      <left style="thin">
        <color indexed="64"/>
      </left>
      <right style="thin">
        <color indexed="64"/>
      </right>
      <top style="medium">
        <color rgb="FFBCBDBC"/>
      </top>
      <bottom style="medium">
        <color rgb="FFBCBDBC"/>
      </bottom>
      <diagonal/>
    </border>
    <border>
      <left/>
      <right/>
      <top style="medium">
        <color rgb="FFBCBDBC"/>
      </top>
      <bottom style="medium">
        <color rgb="FFBCBDBC"/>
      </bottom>
      <diagonal/>
    </border>
    <border>
      <left/>
      <right style="thin">
        <color indexed="64"/>
      </right>
      <top/>
      <bottom/>
      <diagonal/>
    </border>
    <border>
      <left/>
      <right style="thin">
        <color indexed="64"/>
      </right>
      <top/>
      <bottom style="medium">
        <color rgb="FFBCBDBC"/>
      </bottom>
      <diagonal/>
    </border>
    <border>
      <left style="thin">
        <color indexed="64"/>
      </left>
      <right/>
      <top style="medium">
        <color rgb="FFBCBDBC"/>
      </top>
      <bottom style="medium">
        <color rgb="FFBCBDBC"/>
      </bottom>
      <diagonal/>
    </border>
    <border>
      <left/>
      <right/>
      <top style="thin">
        <color indexed="64"/>
      </top>
      <bottom/>
      <diagonal/>
    </border>
    <border>
      <left/>
      <right style="thin">
        <color indexed="64"/>
      </right>
      <top/>
      <bottom style="medium">
        <color indexed="64"/>
      </bottom>
      <diagonal/>
    </border>
  </borders>
  <cellStyleXfs count="12">
    <xf numFmtId="0" fontId="0" fillId="0" borderId="0"/>
    <xf numFmtId="0" fontId="5" fillId="0" borderId="0" applyNumberFormat="0" applyFill="0" applyBorder="0" applyAlignment="0" applyProtection="0"/>
    <xf numFmtId="0" fontId="4" fillId="0" borderId="0"/>
    <xf numFmtId="0" fontId="6" fillId="0" borderId="0" applyNumberFormat="0" applyFill="0" applyBorder="0" applyAlignment="0" applyProtection="0"/>
    <xf numFmtId="0" fontId="8" fillId="0" borderId="0"/>
    <xf numFmtId="0" fontId="3" fillId="0" borderId="0"/>
    <xf numFmtId="0" fontId="11" fillId="0" borderId="0"/>
    <xf numFmtId="165" fontId="8" fillId="0" borderId="0" applyFont="0" applyFill="0" applyBorder="0" applyAlignment="0" applyProtection="0"/>
    <xf numFmtId="9" fontId="8" fillId="0" borderId="0" applyFont="0" applyFill="0" applyBorder="0" applyAlignment="0" applyProtection="0"/>
    <xf numFmtId="0" fontId="8" fillId="0" borderId="0"/>
    <xf numFmtId="165" fontId="8" fillId="0" borderId="0" applyFont="0" applyFill="0" applyBorder="0" applyAlignment="0" applyProtection="0"/>
    <xf numFmtId="0" fontId="2" fillId="0" borderId="0"/>
  </cellStyleXfs>
  <cellXfs count="359">
    <xf numFmtId="0" fontId="0" fillId="0" borderId="0" xfId="0"/>
    <xf numFmtId="0" fontId="3" fillId="2" borderId="0" xfId="5" applyFill="1"/>
    <xf numFmtId="0" fontId="9" fillId="2" borderId="0" xfId="5" applyFont="1" applyFill="1"/>
    <xf numFmtId="0" fontId="9" fillId="2" borderId="0" xfId="5" applyFont="1" applyFill="1" applyAlignment="1">
      <alignment horizontal="left"/>
    </xf>
    <xf numFmtId="0" fontId="10" fillId="2" borderId="0" xfId="5" applyFont="1" applyFill="1"/>
    <xf numFmtId="0" fontId="12" fillId="2" borderId="0" xfId="6" applyFont="1" applyFill="1" applyAlignment="1" applyProtection="1">
      <alignment horizontal="left" wrapText="1"/>
      <protection locked="0"/>
    </xf>
    <xf numFmtId="0" fontId="13" fillId="2" borderId="0" xfId="6" applyFont="1" applyFill="1" applyAlignment="1" applyProtection="1">
      <alignment horizontal="left" wrapText="1"/>
      <protection locked="0"/>
    </xf>
    <xf numFmtId="0" fontId="12" fillId="2" borderId="0" xfId="6" applyFont="1" applyFill="1" applyAlignment="1" applyProtection="1">
      <alignment horizontal="left" vertical="top" wrapText="1"/>
      <protection locked="0"/>
    </xf>
    <xf numFmtId="0" fontId="14" fillId="2" borderId="0" xfId="6" applyFont="1" applyFill="1" applyAlignment="1" applyProtection="1">
      <alignment horizontal="left" vertical="top" wrapText="1"/>
      <protection locked="0"/>
    </xf>
    <xf numFmtId="0" fontId="12" fillId="2" borderId="0" xfId="6" applyFont="1" applyFill="1" applyAlignment="1" applyProtection="1">
      <alignment horizontal="left" vertical="top"/>
      <protection locked="0"/>
    </xf>
    <xf numFmtId="0" fontId="15" fillId="2" borderId="0" xfId="6" applyFont="1" applyFill="1" applyAlignment="1" applyProtection="1">
      <alignment horizontal="left" wrapText="1"/>
      <protection locked="0"/>
    </xf>
    <xf numFmtId="0" fontId="3" fillId="2" borderId="0" xfId="5" applyFill="1" applyAlignment="1">
      <alignment horizontal="center"/>
    </xf>
    <xf numFmtId="0" fontId="7" fillId="2" borderId="0" xfId="5" applyFont="1" applyFill="1"/>
    <xf numFmtId="0" fontId="18" fillId="2" borderId="0" xfId="5" applyFont="1" applyFill="1" applyAlignment="1">
      <alignment horizontal="center"/>
    </xf>
    <xf numFmtId="0" fontId="9" fillId="2" borderId="0" xfId="5" applyFont="1" applyFill="1" applyAlignment="1">
      <alignment horizontal="center"/>
    </xf>
    <xf numFmtId="0" fontId="19" fillId="2" borderId="0" xfId="5" applyFont="1" applyFill="1" applyAlignment="1">
      <alignment horizontal="center"/>
    </xf>
    <xf numFmtId="0" fontId="22" fillId="2" borderId="0" xfId="6" applyFont="1" applyFill="1" applyAlignment="1" applyProtection="1">
      <alignment horizontal="center" wrapText="1"/>
      <protection locked="0"/>
    </xf>
    <xf numFmtId="0" fontId="24" fillId="2" borderId="0" xfId="6" applyFont="1" applyFill="1" applyAlignment="1" applyProtection="1">
      <alignment horizontal="center" wrapText="1"/>
      <protection locked="0"/>
    </xf>
    <xf numFmtId="0" fontId="25" fillId="2" borderId="0" xfId="6" applyFont="1" applyFill="1" applyAlignment="1" applyProtection="1">
      <alignment horizontal="center"/>
      <protection locked="0"/>
    </xf>
    <xf numFmtId="0" fontId="20" fillId="3" borderId="24" xfId="5" applyFont="1" applyFill="1" applyBorder="1" applyAlignment="1">
      <alignment horizontal="left"/>
    </xf>
    <xf numFmtId="0" fontId="20" fillId="3" borderId="24" xfId="5" applyFont="1" applyFill="1" applyBorder="1" applyAlignment="1">
      <alignment horizontal="center"/>
    </xf>
    <xf numFmtId="0" fontId="23" fillId="2" borderId="24" xfId="6" applyFont="1" applyFill="1" applyBorder="1" applyAlignment="1" applyProtection="1">
      <alignment horizontal="left"/>
      <protection locked="0"/>
    </xf>
    <xf numFmtId="0" fontId="23" fillId="2" borderId="24" xfId="6" applyFont="1" applyFill="1" applyBorder="1" applyAlignment="1" applyProtection="1">
      <alignment horizontal="center" wrapText="1"/>
      <protection locked="0"/>
    </xf>
    <xf numFmtId="0" fontId="16" fillId="0" borderId="0" xfId="5" applyFont="1" applyAlignment="1">
      <alignment wrapText="1"/>
    </xf>
    <xf numFmtId="0" fontId="17" fillId="2" borderId="0" xfId="5" applyFont="1" applyFill="1"/>
    <xf numFmtId="0" fontId="21" fillId="0" borderId="0" xfId="0" applyFont="1"/>
    <xf numFmtId="0" fontId="17" fillId="0" borderId="0" xfId="0" applyFont="1" applyAlignment="1">
      <alignment vertical="center"/>
    </xf>
    <xf numFmtId="0" fontId="20" fillId="0" borderId="0" xfId="0" applyFont="1"/>
    <xf numFmtId="0" fontId="28" fillId="2" borderId="0" xfId="0" applyFont="1" applyFill="1" applyAlignment="1">
      <alignment vertical="center"/>
    </xf>
    <xf numFmtId="0" fontId="20" fillId="0" borderId="21" xfId="0" applyFont="1" applyBorder="1" applyAlignment="1">
      <alignment horizontal="center" vertical="center" wrapText="1"/>
    </xf>
    <xf numFmtId="0" fontId="21" fillId="0" borderId="13" xfId="0" applyFont="1" applyBorder="1" applyAlignment="1">
      <alignment horizontal="left" vertical="center" indent="1"/>
    </xf>
    <xf numFmtId="0" fontId="21" fillId="0" borderId="14" xfId="0" applyFont="1" applyBorder="1" applyAlignment="1">
      <alignment horizontal="left" vertical="center" indent="1"/>
    </xf>
    <xf numFmtId="0" fontId="20" fillId="3" borderId="14" xfId="0" applyFont="1" applyFill="1" applyBorder="1" applyAlignment="1">
      <alignment horizontal="center" vertical="center" wrapText="1"/>
    </xf>
    <xf numFmtId="0" fontId="20" fillId="3" borderId="2" xfId="0" applyFont="1" applyFill="1" applyBorder="1" applyAlignment="1">
      <alignment vertical="center"/>
    </xf>
    <xf numFmtId="0" fontId="20" fillId="3" borderId="26" xfId="0" applyFont="1" applyFill="1" applyBorder="1" applyAlignment="1">
      <alignment horizontal="center" vertical="center" wrapText="1"/>
    </xf>
    <xf numFmtId="0" fontId="17" fillId="0" borderId="2" xfId="0" applyFont="1" applyBorder="1" applyAlignment="1">
      <alignment vertical="center"/>
    </xf>
    <xf numFmtId="0" fontId="21" fillId="0" borderId="2" xfId="0" applyFont="1" applyBorder="1"/>
    <xf numFmtId="167" fontId="21" fillId="0" borderId="14" xfId="7" applyNumberFormat="1" applyFont="1" applyBorder="1" applyAlignment="1">
      <alignment horizontal="center" vertical="center" wrapText="1"/>
    </xf>
    <xf numFmtId="167" fontId="21" fillId="0" borderId="13" xfId="7" applyNumberFormat="1" applyFont="1" applyBorder="1" applyAlignment="1">
      <alignment horizontal="right" vertical="center" wrapText="1"/>
    </xf>
    <xf numFmtId="167" fontId="21" fillId="0" borderId="15" xfId="7" applyNumberFormat="1" applyFont="1" applyBorder="1" applyAlignment="1">
      <alignment horizontal="right" vertical="center" wrapText="1"/>
    </xf>
    <xf numFmtId="167" fontId="21" fillId="0" borderId="13" xfId="7" applyNumberFormat="1" applyFont="1" applyFill="1" applyBorder="1" applyAlignment="1">
      <alignment horizontal="right" vertical="center" wrapText="1"/>
    </xf>
    <xf numFmtId="167" fontId="21" fillId="0" borderId="27" xfId="7" applyNumberFormat="1" applyFont="1" applyFill="1" applyBorder="1" applyAlignment="1">
      <alignment horizontal="right" vertical="center" wrapText="1"/>
    </xf>
    <xf numFmtId="167" fontId="21" fillId="0" borderId="14" xfId="7" applyNumberFormat="1" applyFont="1" applyBorder="1" applyAlignment="1">
      <alignment horizontal="right" vertical="center" wrapText="1"/>
    </xf>
    <xf numFmtId="167" fontId="21" fillId="0" borderId="2" xfId="7" applyNumberFormat="1" applyFont="1" applyBorder="1" applyAlignment="1">
      <alignment horizontal="right" vertical="center" wrapText="1"/>
    </xf>
    <xf numFmtId="167" fontId="21" fillId="0" borderId="16" xfId="7" applyNumberFormat="1" applyFont="1" applyBorder="1" applyAlignment="1">
      <alignment horizontal="right" vertical="center" wrapText="1"/>
    </xf>
    <xf numFmtId="167" fontId="21" fillId="0" borderId="27" xfId="7" applyNumberFormat="1" applyFont="1" applyBorder="1" applyAlignment="1">
      <alignment horizontal="right" vertical="center" wrapText="1"/>
    </xf>
    <xf numFmtId="169" fontId="21" fillId="0" borderId="14" xfId="0" applyNumberFormat="1" applyFont="1" applyBorder="1" applyAlignment="1">
      <alignment horizontal="right" vertical="center" wrapText="1"/>
    </xf>
    <xf numFmtId="0" fontId="21" fillId="0" borderId="0" xfId="4" applyFont="1"/>
    <xf numFmtId="167" fontId="21" fillId="0" borderId="0" xfId="4" applyNumberFormat="1" applyFont="1"/>
    <xf numFmtId="167" fontId="21" fillId="0" borderId="2" xfId="7" applyNumberFormat="1" applyFont="1" applyBorder="1" applyAlignment="1">
      <alignment horizontal="center" vertical="center" wrapText="1"/>
    </xf>
    <xf numFmtId="0" fontId="20" fillId="0" borderId="0" xfId="4" applyFont="1"/>
    <xf numFmtId="0" fontId="17" fillId="0" borderId="0" xfId="4" applyFont="1" applyAlignment="1">
      <alignment vertical="center"/>
    </xf>
    <xf numFmtId="0" fontId="21" fillId="0" borderId="2" xfId="4" applyFont="1" applyBorder="1"/>
    <xf numFmtId="0" fontId="20" fillId="3" borderId="3" xfId="4" applyFont="1" applyFill="1" applyBorder="1" applyAlignment="1">
      <alignment horizontal="center" vertical="center" wrapText="1"/>
    </xf>
    <xf numFmtId="0" fontId="17" fillId="0" borderId="2" xfId="4" applyFont="1" applyBorder="1" applyAlignment="1">
      <alignment vertical="center"/>
    </xf>
    <xf numFmtId="164" fontId="20" fillId="3" borderId="3" xfId="4" quotePrefix="1" applyNumberFormat="1" applyFont="1" applyFill="1" applyBorder="1" applyAlignment="1">
      <alignment vertical="center"/>
    </xf>
    <xf numFmtId="0" fontId="20" fillId="3" borderId="3" xfId="4" applyFont="1" applyFill="1" applyBorder="1" applyAlignment="1">
      <alignment horizontal="center" vertical="center"/>
    </xf>
    <xf numFmtId="0" fontId="20" fillId="3" borderId="4" xfId="4" applyFont="1" applyFill="1" applyBorder="1" applyAlignment="1">
      <alignment horizontal="right" vertical="center"/>
    </xf>
    <xf numFmtId="0" fontId="20" fillId="3" borderId="3" xfId="4" applyFont="1" applyFill="1" applyBorder="1" applyAlignment="1">
      <alignment vertical="center"/>
    </xf>
    <xf numFmtId="0" fontId="21" fillId="0" borderId="0" xfId="0" applyFont="1" applyAlignment="1">
      <alignment vertical="center"/>
    </xf>
    <xf numFmtId="169" fontId="21" fillId="0" borderId="28" xfId="0" applyNumberFormat="1" applyFont="1" applyBorder="1" applyAlignment="1">
      <alignment horizontal="right" vertical="center" wrapText="1"/>
    </xf>
    <xf numFmtId="169" fontId="21" fillId="0" borderId="29" xfId="0" applyNumberFormat="1" applyFont="1" applyBorder="1" applyAlignment="1">
      <alignment horizontal="right" vertical="center" wrapText="1"/>
    </xf>
    <xf numFmtId="169" fontId="21" fillId="0" borderId="30" xfId="0" applyNumberFormat="1" applyFont="1" applyBorder="1" applyAlignment="1">
      <alignment horizontal="right" vertical="center" wrapText="1"/>
    </xf>
    <xf numFmtId="0" fontId="20" fillId="0" borderId="0" xfId="0" applyFont="1" applyAlignment="1">
      <alignment vertical="center" wrapText="1"/>
    </xf>
    <xf numFmtId="167" fontId="20" fillId="0" borderId="0" xfId="7" applyNumberFormat="1" applyFont="1" applyBorder="1" applyAlignment="1">
      <alignment vertical="center" wrapText="1"/>
    </xf>
    <xf numFmtId="0" fontId="28" fillId="0" borderId="0" xfId="0" applyFont="1" applyAlignment="1">
      <alignment vertical="center"/>
    </xf>
    <xf numFmtId="0" fontId="21" fillId="0" borderId="0" xfId="0" applyFont="1" applyAlignment="1">
      <alignment vertical="center" wrapText="1"/>
    </xf>
    <xf numFmtId="167" fontId="21" fillId="0" borderId="0" xfId="7" applyNumberFormat="1" applyFont="1" applyBorder="1" applyAlignment="1">
      <alignment horizontal="center" vertical="center" wrapText="1"/>
    </xf>
    <xf numFmtId="0" fontId="20" fillId="3" borderId="7" xfId="4" applyFont="1" applyFill="1" applyBorder="1" applyAlignment="1">
      <alignment horizontal="center" vertical="center" wrapText="1"/>
    </xf>
    <xf numFmtId="0" fontId="20" fillId="3" borderId="1" xfId="0" applyFont="1" applyFill="1" applyBorder="1" applyAlignment="1">
      <alignment horizontal="center" vertical="center" wrapText="1"/>
    </xf>
    <xf numFmtId="0" fontId="21" fillId="0" borderId="0" xfId="0" applyFont="1" applyAlignment="1">
      <alignment horizontal="center" vertical="center" wrapText="1"/>
    </xf>
    <xf numFmtId="167" fontId="21" fillId="0" borderId="0" xfId="7" applyNumberFormat="1" applyFont="1" applyBorder="1" applyAlignment="1">
      <alignment vertical="center" wrapText="1"/>
    </xf>
    <xf numFmtId="0" fontId="20" fillId="3" borderId="0" xfId="0" applyFont="1" applyFill="1" applyAlignment="1">
      <alignment horizontal="center" vertical="center" wrapText="1"/>
    </xf>
    <xf numFmtId="167" fontId="21" fillId="0" borderId="0" xfId="7" applyNumberFormat="1" applyFont="1" applyFill="1" applyBorder="1" applyAlignment="1">
      <alignment vertical="center" wrapText="1"/>
    </xf>
    <xf numFmtId="167" fontId="20" fillId="0" borderId="0" xfId="7" applyNumberFormat="1" applyFont="1" applyFill="1" applyBorder="1" applyAlignment="1">
      <alignment vertical="center" wrapText="1"/>
    </xf>
    <xf numFmtId="0" fontId="20" fillId="0" borderId="0" xfId="0" applyFont="1" applyAlignment="1">
      <alignment horizontal="left" vertical="center" wrapText="1"/>
    </xf>
    <xf numFmtId="0" fontId="26" fillId="0" borderId="0" xfId="0" applyFont="1" applyAlignment="1">
      <alignment horizontal="center" vertical="center" wrapText="1"/>
    </xf>
    <xf numFmtId="168" fontId="21" fillId="0" borderId="0" xfId="8" applyNumberFormat="1" applyFont="1" applyFill="1" applyBorder="1" applyAlignment="1">
      <alignment vertical="center" wrapText="1"/>
    </xf>
    <xf numFmtId="168" fontId="20" fillId="0" borderId="0" xfId="7" applyNumberFormat="1" applyFont="1" applyFill="1" applyBorder="1" applyAlignment="1">
      <alignment vertical="center" wrapText="1"/>
    </xf>
    <xf numFmtId="167" fontId="20" fillId="0" borderId="31" xfId="7" applyNumberFormat="1" applyFont="1" applyFill="1" applyBorder="1" applyAlignment="1">
      <alignment vertical="center" wrapText="1"/>
    </xf>
    <xf numFmtId="0" fontId="21" fillId="3" borderId="0" xfId="0" applyFont="1" applyFill="1" applyAlignment="1">
      <alignment vertical="center"/>
    </xf>
    <xf numFmtId="0" fontId="20" fillId="0" borderId="32" xfId="0" applyFont="1" applyBorder="1" applyAlignment="1">
      <alignment vertical="center" wrapText="1"/>
    </xf>
    <xf numFmtId="167" fontId="20" fillId="0" borderId="24" xfId="7" applyNumberFormat="1" applyFont="1" applyFill="1" applyBorder="1" applyAlignment="1">
      <alignment vertical="center" wrapText="1"/>
    </xf>
    <xf numFmtId="167" fontId="20" fillId="0" borderId="32" xfId="7" applyNumberFormat="1" applyFont="1" applyFill="1" applyBorder="1" applyAlignment="1">
      <alignment vertical="center" wrapText="1"/>
    </xf>
    <xf numFmtId="168" fontId="20" fillId="0" borderId="32" xfId="7" applyNumberFormat="1" applyFont="1" applyFill="1" applyBorder="1" applyAlignment="1">
      <alignment vertical="center" wrapText="1"/>
    </xf>
    <xf numFmtId="167" fontId="21" fillId="0" borderId="31" xfId="7" applyNumberFormat="1" applyFont="1" applyFill="1" applyBorder="1" applyAlignment="1">
      <alignment vertical="center" wrapText="1"/>
    </xf>
    <xf numFmtId="0" fontId="21" fillId="0" borderId="0" xfId="0" applyFont="1" applyAlignment="1">
      <alignment horizontal="left" vertical="center" wrapText="1"/>
    </xf>
    <xf numFmtId="167" fontId="21" fillId="0" borderId="0" xfId="7" applyNumberFormat="1" applyFont="1" applyFill="1" applyBorder="1" applyAlignment="1">
      <alignment horizontal="right" vertical="center" wrapText="1"/>
    </xf>
    <xf numFmtId="0" fontId="21" fillId="0" borderId="33" xfId="0" applyFont="1" applyBorder="1" applyAlignment="1">
      <alignment horizontal="center" vertical="center" wrapText="1"/>
    </xf>
    <xf numFmtId="167" fontId="21" fillId="0" borderId="33" xfId="7" applyNumberFormat="1" applyFont="1" applyFill="1" applyBorder="1" applyAlignment="1">
      <alignment horizontal="right" vertical="center" wrapText="1"/>
    </xf>
    <xf numFmtId="0" fontId="20" fillId="3" borderId="0" xfId="0" applyFont="1" applyFill="1" applyAlignment="1">
      <alignment vertical="center"/>
    </xf>
    <xf numFmtId="0" fontId="21" fillId="0" borderId="31" xfId="0" applyFont="1" applyBorder="1" applyAlignment="1">
      <alignment horizontal="center" vertical="center" wrapText="1"/>
    </xf>
    <xf numFmtId="0" fontId="20" fillId="0" borderId="0" xfId="0" applyFont="1" applyAlignment="1">
      <alignment horizontal="center" vertical="center" wrapText="1"/>
    </xf>
    <xf numFmtId="167" fontId="20" fillId="0" borderId="31" xfId="7" applyNumberFormat="1" applyFont="1" applyBorder="1" applyAlignment="1">
      <alignment vertical="center" wrapText="1"/>
    </xf>
    <xf numFmtId="167" fontId="21" fillId="4" borderId="0" xfId="7" applyNumberFormat="1" applyFont="1" applyFill="1" applyBorder="1" applyAlignment="1">
      <alignment vertical="center" wrapText="1"/>
    </xf>
    <xf numFmtId="167" fontId="20" fillId="4" borderId="31" xfId="7" applyNumberFormat="1" applyFont="1" applyFill="1" applyBorder="1" applyAlignment="1">
      <alignment vertical="center" wrapText="1"/>
    </xf>
    <xf numFmtId="167" fontId="20" fillId="4" borderId="0" xfId="7" applyNumberFormat="1" applyFont="1" applyFill="1" applyBorder="1" applyAlignment="1">
      <alignment vertical="center" wrapText="1"/>
    </xf>
    <xf numFmtId="0" fontId="21" fillId="0" borderId="31" xfId="0" applyFont="1" applyBorder="1" applyAlignment="1">
      <alignment vertical="center" wrapText="1"/>
    </xf>
    <xf numFmtId="167" fontId="21" fillId="0" borderId="31" xfId="7" applyNumberFormat="1" applyFont="1" applyBorder="1" applyAlignment="1">
      <alignment vertical="center" wrapText="1"/>
    </xf>
    <xf numFmtId="0" fontId="20" fillId="3" borderId="0" xfId="0" applyFont="1" applyFill="1" applyAlignment="1">
      <alignment vertical="center" wrapText="1"/>
    </xf>
    <xf numFmtId="0" fontId="20" fillId="0" borderId="0" xfId="0" applyFont="1" applyAlignment="1">
      <alignment vertical="center"/>
    </xf>
    <xf numFmtId="0" fontId="21" fillId="3" borderId="0" xfId="0" applyFont="1" applyFill="1" applyAlignment="1">
      <alignment vertical="center" wrapText="1"/>
    </xf>
    <xf numFmtId="0" fontId="20" fillId="3" borderId="0" xfId="0" applyFont="1" applyFill="1" applyAlignment="1">
      <alignment horizontal="center" wrapText="1"/>
    </xf>
    <xf numFmtId="167" fontId="21" fillId="0" borderId="31" xfId="7" applyNumberFormat="1" applyFont="1" applyBorder="1" applyAlignment="1">
      <alignment horizontal="center" vertical="center" wrapText="1"/>
    </xf>
    <xf numFmtId="0" fontId="20" fillId="3" borderId="0" xfId="0" applyFont="1" applyFill="1" applyAlignment="1">
      <alignment wrapText="1"/>
    </xf>
    <xf numFmtId="0" fontId="21" fillId="0" borderId="0" xfId="0" applyFont="1" applyAlignment="1">
      <alignment horizontal="center"/>
    </xf>
    <xf numFmtId="0" fontId="20" fillId="3" borderId="0" xfId="0" applyFont="1" applyFill="1" applyAlignment="1">
      <alignment horizontal="left" wrapText="1"/>
    </xf>
    <xf numFmtId="166" fontId="21" fillId="0" borderId="0" xfId="7" applyNumberFormat="1" applyFont="1" applyBorder="1" applyAlignment="1">
      <alignment vertical="center" wrapText="1"/>
    </xf>
    <xf numFmtId="168" fontId="20" fillId="0" borderId="32" xfId="8" applyNumberFormat="1" applyFont="1" applyFill="1" applyBorder="1" applyAlignment="1">
      <alignment vertical="center" wrapText="1"/>
    </xf>
    <xf numFmtId="167" fontId="20" fillId="0" borderId="32" xfId="7" applyNumberFormat="1" applyFont="1" applyFill="1" applyBorder="1" applyAlignment="1">
      <alignment horizontal="right" vertical="center" wrapText="1"/>
    </xf>
    <xf numFmtId="167" fontId="20" fillId="0" borderId="34" xfId="7" applyNumberFormat="1" applyFont="1" applyFill="1" applyBorder="1" applyAlignment="1">
      <alignment horizontal="right" vertical="center" wrapText="1"/>
    </xf>
    <xf numFmtId="0" fontId="20" fillId="0" borderId="31" xfId="0" applyFont="1" applyBorder="1" applyAlignment="1">
      <alignment vertical="center" wrapText="1"/>
    </xf>
    <xf numFmtId="167" fontId="20" fillId="0" borderId="0" xfId="7" applyNumberFormat="1" applyFont="1" applyFill="1" applyBorder="1" applyAlignment="1">
      <alignment horizontal="center" vertical="center" wrapText="1"/>
    </xf>
    <xf numFmtId="167" fontId="20" fillId="0" borderId="31" xfId="7" applyNumberFormat="1" applyFont="1" applyFill="1" applyBorder="1" applyAlignment="1">
      <alignment horizontal="center" vertical="center" wrapText="1"/>
    </xf>
    <xf numFmtId="166" fontId="20" fillId="0" borderId="0" xfId="7" applyNumberFormat="1" applyFont="1" applyBorder="1" applyAlignment="1">
      <alignment vertical="center" wrapText="1"/>
    </xf>
    <xf numFmtId="0" fontId="20" fillId="0" borderId="31" xfId="0" applyFont="1" applyBorder="1" applyAlignment="1">
      <alignment vertical="center"/>
    </xf>
    <xf numFmtId="0" fontId="21" fillId="0" borderId="31" xfId="0" applyFont="1" applyBorder="1" applyAlignment="1">
      <alignment vertical="center"/>
    </xf>
    <xf numFmtId="167" fontId="21" fillId="4" borderId="31" xfId="7" applyNumberFormat="1" applyFont="1" applyFill="1" applyBorder="1" applyAlignment="1">
      <alignment vertical="center" wrapText="1"/>
    </xf>
    <xf numFmtId="0" fontId="20" fillId="0" borderId="0" xfId="4" applyFont="1" applyAlignment="1">
      <alignment vertical="center"/>
    </xf>
    <xf numFmtId="167" fontId="20" fillId="0" borderId="0" xfId="7" applyNumberFormat="1" applyFont="1" applyBorder="1" applyAlignment="1">
      <alignment vertical="center"/>
    </xf>
    <xf numFmtId="167" fontId="20" fillId="0" borderId="0" xfId="7" applyNumberFormat="1" applyFont="1" applyBorder="1" applyAlignment="1">
      <alignment horizontal="right" vertical="center"/>
    </xf>
    <xf numFmtId="0" fontId="20" fillId="0" borderId="0" xfId="0" applyFont="1" applyAlignment="1">
      <alignment wrapText="1"/>
    </xf>
    <xf numFmtId="0" fontId="21" fillId="0" borderId="0" xfId="4" applyFont="1" applyAlignment="1">
      <alignment vertical="center"/>
    </xf>
    <xf numFmtId="167" fontId="21" fillId="0" borderId="0" xfId="7" applyNumberFormat="1" applyFont="1" applyBorder="1" applyAlignment="1">
      <alignment vertical="center"/>
    </xf>
    <xf numFmtId="167" fontId="21" fillId="0" borderId="0" xfId="7" applyNumberFormat="1" applyFont="1" applyBorder="1" applyAlignment="1">
      <alignment horizontal="right" vertical="center"/>
    </xf>
    <xf numFmtId="167" fontId="21" fillId="4" borderId="0" xfId="7" applyNumberFormat="1" applyFont="1" applyFill="1" applyBorder="1" applyAlignment="1">
      <alignment vertical="center"/>
    </xf>
    <xf numFmtId="167" fontId="21" fillId="4" borderId="35" xfId="7" applyNumberFormat="1" applyFont="1" applyFill="1" applyBorder="1" applyAlignment="1">
      <alignment vertical="center"/>
    </xf>
    <xf numFmtId="167" fontId="20" fillId="4" borderId="0" xfId="7" applyNumberFormat="1" applyFont="1" applyFill="1" applyBorder="1" applyAlignment="1">
      <alignment vertical="center"/>
    </xf>
    <xf numFmtId="167" fontId="20" fillId="4" borderId="35" xfId="7" applyNumberFormat="1" applyFont="1" applyFill="1" applyBorder="1" applyAlignment="1">
      <alignment vertical="center"/>
    </xf>
    <xf numFmtId="167" fontId="20" fillId="0" borderId="31" xfId="7" applyNumberFormat="1" applyFont="1" applyBorder="1" applyAlignment="1">
      <alignment vertical="center"/>
    </xf>
    <xf numFmtId="167" fontId="20" fillId="0" borderId="31" xfId="7" applyNumberFormat="1" applyFont="1" applyBorder="1" applyAlignment="1">
      <alignment horizontal="right" vertical="center"/>
    </xf>
    <xf numFmtId="0" fontId="21" fillId="0" borderId="31" xfId="4" applyFont="1" applyBorder="1" applyAlignment="1">
      <alignment vertical="center"/>
    </xf>
    <xf numFmtId="167" fontId="21" fillId="0" borderId="31" xfId="7" applyNumberFormat="1" applyFont="1" applyBorder="1" applyAlignment="1">
      <alignment vertical="center"/>
    </xf>
    <xf numFmtId="167" fontId="21" fillId="0" borderId="31" xfId="7" applyNumberFormat="1" applyFont="1" applyBorder="1" applyAlignment="1">
      <alignment horizontal="right" vertical="center"/>
    </xf>
    <xf numFmtId="0" fontId="33" fillId="0" borderId="0" xfId="0" applyFont="1"/>
    <xf numFmtId="0" fontId="34" fillId="0" borderId="0" xfId="5" applyFont="1"/>
    <xf numFmtId="167" fontId="21" fillId="0" borderId="0" xfId="7" applyNumberFormat="1" applyFont="1" applyFill="1" applyBorder="1" applyAlignment="1">
      <alignment horizontal="center" vertical="center" wrapText="1"/>
    </xf>
    <xf numFmtId="167" fontId="21" fillId="0" borderId="31" xfId="7" applyNumberFormat="1" applyFont="1" applyFill="1" applyBorder="1" applyAlignment="1">
      <alignment horizontal="center" vertical="center" wrapText="1"/>
    </xf>
    <xf numFmtId="10" fontId="21" fillId="0" borderId="0" xfId="8" applyNumberFormat="1" applyFont="1"/>
    <xf numFmtId="167" fontId="21" fillId="0" borderId="0" xfId="0" applyNumberFormat="1" applyFont="1"/>
    <xf numFmtId="0" fontId="31" fillId="2" borderId="0" xfId="1" applyFont="1" applyFill="1" applyAlignment="1">
      <alignment horizontal="left" indent="1"/>
    </xf>
    <xf numFmtId="0" fontId="35" fillId="3" borderId="0" xfId="0" applyFont="1" applyFill="1" applyAlignment="1">
      <alignment vertical="center" wrapText="1"/>
    </xf>
    <xf numFmtId="0" fontId="20" fillId="5" borderId="36" xfId="0" applyFont="1" applyFill="1" applyBorder="1" applyAlignment="1">
      <alignment vertical="center" wrapText="1"/>
    </xf>
    <xf numFmtId="0" fontId="20" fillId="5" borderId="37" xfId="0" applyFont="1" applyFill="1" applyBorder="1" applyAlignment="1">
      <alignment vertical="center" wrapText="1"/>
    </xf>
    <xf numFmtId="0" fontId="21" fillId="0" borderId="36" xfId="0" applyFont="1" applyBorder="1" applyAlignment="1">
      <alignment horizontal="center" vertical="center" wrapText="1"/>
    </xf>
    <xf numFmtId="167" fontId="21" fillId="0" borderId="36" xfId="7" applyNumberFormat="1" applyFont="1" applyBorder="1" applyAlignment="1">
      <alignment horizontal="right" vertical="center" wrapText="1"/>
    </xf>
    <xf numFmtId="0" fontId="20" fillId="5" borderId="36" xfId="0" applyFont="1" applyFill="1" applyBorder="1" applyAlignment="1">
      <alignment horizontal="center" vertical="center" wrapText="1"/>
    </xf>
    <xf numFmtId="166" fontId="21" fillId="0" borderId="36" xfId="7" applyNumberFormat="1" applyFont="1" applyBorder="1" applyAlignment="1">
      <alignment horizontal="right" vertical="center" wrapText="1"/>
    </xf>
    <xf numFmtId="166" fontId="21" fillId="0" borderId="36" xfId="7" applyNumberFormat="1" applyFont="1" applyFill="1" applyBorder="1" applyAlignment="1">
      <alignment horizontal="right" vertical="center" wrapText="1"/>
    </xf>
    <xf numFmtId="165" fontId="21" fillId="0" borderId="0" xfId="0" applyNumberFormat="1" applyFont="1"/>
    <xf numFmtId="0" fontId="21" fillId="0" borderId="43" xfId="0" applyFont="1" applyBorder="1" applyAlignment="1">
      <alignment horizontal="center" vertical="center" wrapText="1"/>
    </xf>
    <xf numFmtId="166" fontId="21" fillId="0" borderId="43" xfId="7" applyNumberFormat="1" applyFont="1" applyBorder="1" applyAlignment="1">
      <alignment horizontal="right" vertical="center" wrapText="1"/>
    </xf>
    <xf numFmtId="0" fontId="21" fillId="2" borderId="24" xfId="11" applyFont="1" applyFill="1" applyBorder="1"/>
    <xf numFmtId="0" fontId="21" fillId="2" borderId="24" xfId="11" applyFont="1" applyFill="1" applyBorder="1" applyAlignment="1">
      <alignment horizontal="center"/>
    </xf>
    <xf numFmtId="167" fontId="20" fillId="0" borderId="0" xfId="0" applyNumberFormat="1" applyFont="1"/>
    <xf numFmtId="0" fontId="28" fillId="0" borderId="0" xfId="4" applyFont="1" applyAlignment="1">
      <alignment vertical="center"/>
    </xf>
    <xf numFmtId="0" fontId="19" fillId="0" borderId="0" xfId="4" applyFont="1" applyAlignment="1">
      <alignment vertical="center"/>
    </xf>
    <xf numFmtId="0" fontId="21" fillId="0" borderId="0" xfId="4" applyFont="1" applyAlignment="1">
      <alignment horizontal="center" vertical="center" wrapText="1"/>
    </xf>
    <xf numFmtId="0" fontId="28" fillId="0" borderId="0" xfId="4" applyFont="1" applyAlignment="1">
      <alignment vertical="center" wrapText="1"/>
    </xf>
    <xf numFmtId="0" fontId="28" fillId="0" borderId="0" xfId="4" applyFont="1" applyAlignment="1">
      <alignment horizontal="left" vertical="center"/>
    </xf>
    <xf numFmtId="0" fontId="33" fillId="0" borderId="0" xfId="4" applyFont="1"/>
    <xf numFmtId="37" fontId="21" fillId="0" borderId="0" xfId="4" applyNumberFormat="1" applyFont="1"/>
    <xf numFmtId="0" fontId="20" fillId="0" borderId="0" xfId="4" applyFont="1" applyAlignment="1">
      <alignment horizontal="center"/>
    </xf>
    <xf numFmtId="167" fontId="20" fillId="0" borderId="0" xfId="4" applyNumberFormat="1" applyFont="1"/>
    <xf numFmtId="0" fontId="21" fillId="0" borderId="0" xfId="4" applyFont="1" applyAlignment="1">
      <alignment vertical="center" wrapText="1"/>
    </xf>
    <xf numFmtId="10" fontId="21" fillId="0" borderId="0" xfId="8" applyNumberFormat="1" applyFont="1" applyBorder="1" applyAlignment="1">
      <alignment horizontal="right" vertical="center" wrapText="1"/>
    </xf>
    <xf numFmtId="167" fontId="20" fillId="0" borderId="36" xfId="7" applyNumberFormat="1" applyFont="1" applyBorder="1" applyAlignment="1">
      <alignment horizontal="right" vertical="center" wrapText="1"/>
    </xf>
    <xf numFmtId="166" fontId="20" fillId="0" borderId="36" xfId="7" applyNumberFormat="1" applyFont="1" applyBorder="1" applyAlignment="1">
      <alignment horizontal="right" vertical="center" wrapText="1"/>
    </xf>
    <xf numFmtId="166" fontId="20" fillId="0" borderId="36" xfId="7" applyNumberFormat="1" applyFont="1" applyFill="1" applyBorder="1" applyAlignment="1">
      <alignment horizontal="right" vertical="center" wrapText="1"/>
    </xf>
    <xf numFmtId="166" fontId="20" fillId="0" borderId="43" xfId="7" applyNumberFormat="1" applyFont="1" applyBorder="1" applyAlignment="1">
      <alignment horizontal="right" vertical="center" wrapText="1"/>
    </xf>
    <xf numFmtId="167" fontId="20" fillId="0" borderId="13" xfId="7" applyNumberFormat="1" applyFont="1" applyBorder="1" applyAlignment="1">
      <alignment horizontal="right" vertical="center" wrapText="1"/>
    </xf>
    <xf numFmtId="167" fontId="20" fillId="0" borderId="14" xfId="7" applyNumberFormat="1" applyFont="1" applyBorder="1" applyAlignment="1">
      <alignment horizontal="right" vertical="center" wrapText="1"/>
    </xf>
    <xf numFmtId="167" fontId="20" fillId="0" borderId="13" xfId="7" applyNumberFormat="1" applyFont="1" applyFill="1" applyBorder="1" applyAlignment="1">
      <alignment horizontal="right" vertical="center" wrapText="1"/>
    </xf>
    <xf numFmtId="167" fontId="20" fillId="0" borderId="14" xfId="7" applyNumberFormat="1" applyFont="1" applyBorder="1" applyAlignment="1">
      <alignment horizontal="center" vertical="center" wrapText="1"/>
    </xf>
    <xf numFmtId="169" fontId="20" fillId="0" borderId="14" xfId="0" applyNumberFormat="1" applyFont="1" applyBorder="1" applyAlignment="1">
      <alignment horizontal="right" vertical="center" wrapText="1"/>
    </xf>
    <xf numFmtId="0" fontId="20" fillId="0" borderId="0" xfId="4" applyFont="1" applyAlignment="1">
      <alignment vertical="center" wrapText="1"/>
    </xf>
    <xf numFmtId="10" fontId="20" fillId="0" borderId="0" xfId="8" applyNumberFormat="1" applyFont="1" applyBorder="1" applyAlignment="1">
      <alignment horizontal="right" vertical="center" wrapText="1"/>
    </xf>
    <xf numFmtId="0" fontId="21" fillId="0" borderId="48" xfId="4" applyFont="1" applyBorder="1" applyAlignment="1">
      <alignment horizontal="center" vertical="center" wrapText="1"/>
    </xf>
    <xf numFmtId="0" fontId="20" fillId="0" borderId="0" xfId="4" applyFont="1" applyAlignment="1">
      <alignment horizontal="center" vertical="center" wrapText="1"/>
    </xf>
    <xf numFmtId="0" fontId="20" fillId="3" borderId="0" xfId="4" applyFont="1" applyFill="1" applyAlignment="1">
      <alignment horizontal="center" vertical="center" wrapText="1"/>
    </xf>
    <xf numFmtId="0" fontId="20" fillId="3" borderId="0" xfId="4" applyFont="1" applyFill="1" applyAlignment="1">
      <alignment vertical="center" wrapText="1"/>
    </xf>
    <xf numFmtId="9" fontId="20" fillId="3" borderId="0" xfId="8" applyFont="1" applyFill="1" applyBorder="1" applyAlignment="1">
      <alignment horizontal="center" vertical="center" wrapText="1"/>
    </xf>
    <xf numFmtId="0" fontId="21" fillId="0" borderId="53" xfId="4" applyFont="1" applyBorder="1" applyAlignment="1">
      <alignment vertical="center" wrapText="1"/>
    </xf>
    <xf numFmtId="0" fontId="21" fillId="0" borderId="53" xfId="4" applyFont="1" applyBorder="1" applyAlignment="1">
      <alignment horizontal="left" vertical="center" wrapText="1" indent="1"/>
    </xf>
    <xf numFmtId="0" fontId="21" fillId="0" borderId="53" xfId="4" applyFont="1" applyBorder="1" applyAlignment="1">
      <alignment horizontal="left" vertical="center" indent="1"/>
    </xf>
    <xf numFmtId="0" fontId="20" fillId="0" borderId="52" xfId="4" applyFont="1" applyBorder="1" applyAlignment="1">
      <alignment vertical="center" wrapText="1"/>
    </xf>
    <xf numFmtId="167" fontId="20" fillId="0" borderId="48" xfId="7" applyNumberFormat="1" applyFont="1" applyBorder="1" applyAlignment="1">
      <alignment vertical="center" wrapText="1"/>
    </xf>
    <xf numFmtId="167" fontId="20" fillId="0" borderId="48" xfId="7" applyNumberFormat="1" applyFont="1" applyFill="1" applyBorder="1" applyAlignment="1">
      <alignment vertical="center" wrapText="1"/>
    </xf>
    <xf numFmtId="0" fontId="20" fillId="0" borderId="32" xfId="4" applyFont="1" applyBorder="1" applyAlignment="1">
      <alignment horizontal="center" vertical="center" wrapText="1"/>
    </xf>
    <xf numFmtId="167" fontId="20" fillId="0" borderId="53" xfId="7" applyNumberFormat="1" applyFont="1" applyBorder="1" applyAlignment="1">
      <alignment vertical="center" wrapText="1"/>
    </xf>
    <xf numFmtId="167" fontId="20" fillId="0" borderId="53" xfId="7" applyNumberFormat="1" applyFont="1" applyFill="1" applyBorder="1" applyAlignment="1">
      <alignment vertical="center" wrapText="1"/>
    </xf>
    <xf numFmtId="167" fontId="20" fillId="0" borderId="52" xfId="7" applyNumberFormat="1" applyFont="1" applyBorder="1" applyAlignment="1">
      <alignment vertical="center" wrapText="1"/>
    </xf>
    <xf numFmtId="0" fontId="20" fillId="0" borderId="55" xfId="4" applyFont="1" applyBorder="1" applyAlignment="1">
      <alignment horizontal="center" vertical="center" wrapText="1"/>
    </xf>
    <xf numFmtId="9" fontId="20" fillId="0" borderId="56" xfId="8" applyFont="1" applyBorder="1" applyAlignment="1">
      <alignment horizontal="right" vertical="center" wrapText="1"/>
    </xf>
    <xf numFmtId="167" fontId="21" fillId="0" borderId="48" xfId="7" applyNumberFormat="1" applyFont="1" applyBorder="1" applyAlignment="1">
      <alignment vertical="center" wrapText="1"/>
    </xf>
    <xf numFmtId="167" fontId="21" fillId="0" borderId="53" xfId="7" applyNumberFormat="1" applyFont="1" applyBorder="1" applyAlignment="1">
      <alignment vertical="center" wrapText="1"/>
    </xf>
    <xf numFmtId="9" fontId="21" fillId="0" borderId="56" xfId="8" applyFont="1" applyBorder="1" applyAlignment="1">
      <alignment horizontal="right" vertical="center" wrapText="1"/>
    </xf>
    <xf numFmtId="167" fontId="21" fillId="0" borderId="48" xfId="7" applyNumberFormat="1" applyFont="1" applyFill="1" applyBorder="1" applyAlignment="1">
      <alignment vertical="center" wrapText="1"/>
    </xf>
    <xf numFmtId="167" fontId="21" fillId="0" borderId="53" xfId="7" applyNumberFormat="1" applyFont="1" applyFill="1" applyBorder="1" applyAlignment="1">
      <alignment vertical="center" wrapText="1"/>
    </xf>
    <xf numFmtId="167" fontId="20" fillId="0" borderId="57" xfId="7" applyNumberFormat="1" applyFont="1" applyBorder="1" applyAlignment="1">
      <alignment vertical="center" wrapText="1"/>
    </xf>
    <xf numFmtId="167" fontId="20" fillId="0" borderId="58" xfId="7" applyNumberFormat="1" applyFont="1" applyBorder="1" applyAlignment="1">
      <alignment vertical="center" wrapText="1"/>
    </xf>
    <xf numFmtId="167" fontId="20" fillId="0" borderId="50" xfId="7" applyNumberFormat="1" applyFont="1" applyBorder="1" applyAlignment="1">
      <alignment vertical="center" wrapText="1"/>
    </xf>
    <xf numFmtId="0" fontId="21" fillId="0" borderId="59" xfId="4" applyFont="1" applyBorder="1" applyAlignment="1">
      <alignment horizontal="center" vertical="center" wrapText="1"/>
    </xf>
    <xf numFmtId="0" fontId="21" fillId="0" borderId="50" xfId="4" applyFont="1" applyBorder="1" applyAlignment="1">
      <alignment horizontal="center" vertical="center" wrapText="1"/>
    </xf>
    <xf numFmtId="0" fontId="21" fillId="0" borderId="60" xfId="4" applyFont="1" applyBorder="1" applyAlignment="1">
      <alignment vertical="center" wrapText="1"/>
    </xf>
    <xf numFmtId="167" fontId="21" fillId="0" borderId="61" xfId="7" applyNumberFormat="1" applyFont="1" applyBorder="1" applyAlignment="1">
      <alignment vertical="center" wrapText="1"/>
    </xf>
    <xf numFmtId="167" fontId="20" fillId="0" borderId="2" xfId="7" applyNumberFormat="1" applyFont="1" applyBorder="1" applyAlignment="1">
      <alignment vertical="center" wrapText="1"/>
    </xf>
    <xf numFmtId="167" fontId="21" fillId="0" borderId="60" xfId="7" applyNumberFormat="1" applyFont="1" applyBorder="1" applyAlignment="1">
      <alignment vertical="center" wrapText="1"/>
    </xf>
    <xf numFmtId="9" fontId="20" fillId="0" borderId="57" xfId="8" applyFont="1" applyBorder="1" applyAlignment="1">
      <alignment horizontal="right" vertical="center" wrapText="1"/>
    </xf>
    <xf numFmtId="9" fontId="20" fillId="0" borderId="54" xfId="8" applyFont="1" applyBorder="1" applyAlignment="1">
      <alignment horizontal="right" vertical="center" wrapText="1"/>
    </xf>
    <xf numFmtId="167" fontId="20" fillId="4" borderId="53" xfId="7" applyNumberFormat="1" applyFont="1" applyFill="1" applyBorder="1" applyAlignment="1">
      <alignment vertical="center" wrapText="1"/>
    </xf>
    <xf numFmtId="167" fontId="20" fillId="0" borderId="56" xfId="7" applyNumberFormat="1" applyFont="1" applyBorder="1" applyAlignment="1">
      <alignment vertical="center" wrapText="1"/>
    </xf>
    <xf numFmtId="167" fontId="20" fillId="0" borderId="56" xfId="7" applyNumberFormat="1" applyFont="1" applyFill="1" applyBorder="1" applyAlignment="1">
      <alignment vertical="center" wrapText="1"/>
    </xf>
    <xf numFmtId="167" fontId="20" fillId="4" borderId="48" xfId="7" applyNumberFormat="1" applyFont="1" applyFill="1" applyBorder="1" applyAlignment="1">
      <alignment vertical="center" wrapText="1"/>
    </xf>
    <xf numFmtId="167" fontId="20" fillId="4" borderId="60" xfId="7" applyNumberFormat="1" applyFont="1" applyFill="1" applyBorder="1" applyAlignment="1">
      <alignment vertical="center" wrapText="1"/>
    </xf>
    <xf numFmtId="0" fontId="20" fillId="0" borderId="0" xfId="4" applyFont="1" applyAlignment="1">
      <alignment horizontal="center" wrapText="1"/>
    </xf>
    <xf numFmtId="0" fontId="28" fillId="0" borderId="0" xfId="4" applyFont="1" applyAlignment="1">
      <alignment horizontal="justify" vertical="center" wrapText="1"/>
    </xf>
    <xf numFmtId="0" fontId="21" fillId="0" borderId="0" xfId="4" applyFont="1" applyAlignment="1">
      <alignment horizontal="justify" vertical="center" wrapText="1"/>
    </xf>
    <xf numFmtId="167" fontId="21" fillId="4" borderId="53" xfId="7" applyNumberFormat="1" applyFont="1" applyFill="1" applyBorder="1" applyAlignment="1">
      <alignment vertical="center" wrapText="1"/>
    </xf>
    <xf numFmtId="167" fontId="21" fillId="0" borderId="56" xfId="7" applyNumberFormat="1" applyFont="1" applyFill="1" applyBorder="1" applyAlignment="1">
      <alignment vertical="center" wrapText="1"/>
    </xf>
    <xf numFmtId="167" fontId="21" fillId="4" borderId="60" xfId="7" applyNumberFormat="1" applyFont="1" applyFill="1" applyBorder="1" applyAlignment="1">
      <alignment vertical="center" wrapText="1"/>
    </xf>
    <xf numFmtId="167" fontId="21" fillId="4" borderId="48" xfId="7" applyNumberFormat="1" applyFont="1" applyFill="1" applyBorder="1" applyAlignment="1">
      <alignment vertical="center" wrapText="1"/>
    </xf>
    <xf numFmtId="167" fontId="21" fillId="0" borderId="56" xfId="7" applyNumberFormat="1" applyFont="1" applyBorder="1" applyAlignment="1">
      <alignment vertical="center" wrapText="1"/>
    </xf>
    <xf numFmtId="0" fontId="21" fillId="0" borderId="0" xfId="4" applyFont="1" applyAlignment="1">
      <alignment horizontal="center"/>
    </xf>
    <xf numFmtId="9" fontId="21" fillId="0" borderId="0" xfId="4" applyNumberFormat="1" applyFont="1" applyAlignment="1">
      <alignment horizontal="center"/>
    </xf>
    <xf numFmtId="0" fontId="28" fillId="0" borderId="0" xfId="4" applyFont="1" applyAlignment="1">
      <alignment horizontal="center" vertical="center"/>
    </xf>
    <xf numFmtId="0" fontId="19" fillId="0" borderId="0" xfId="4" applyFont="1" applyAlignment="1">
      <alignment horizontal="center" vertical="center"/>
    </xf>
    <xf numFmtId="167" fontId="21" fillId="4" borderId="56" xfId="7" applyNumberFormat="1" applyFont="1" applyFill="1" applyBorder="1" applyAlignment="1">
      <alignment vertical="center" wrapText="1"/>
    </xf>
    <xf numFmtId="167" fontId="21" fillId="4" borderId="64" xfId="7" applyNumberFormat="1" applyFont="1" applyFill="1" applyBorder="1" applyAlignment="1">
      <alignment vertical="center" wrapText="1"/>
    </xf>
    <xf numFmtId="167" fontId="21" fillId="4" borderId="61" xfId="7" applyNumberFormat="1" applyFont="1" applyFill="1" applyBorder="1" applyAlignment="1">
      <alignment vertical="center" wrapText="1"/>
    </xf>
    <xf numFmtId="0" fontId="21" fillId="0" borderId="53" xfId="4" quotePrefix="1" applyFont="1" applyBorder="1" applyAlignment="1">
      <alignment vertical="center" wrapText="1"/>
    </xf>
    <xf numFmtId="0" fontId="20" fillId="3" borderId="0" xfId="4" applyFont="1" applyFill="1" applyAlignment="1">
      <alignment wrapText="1"/>
    </xf>
    <xf numFmtId="167" fontId="20" fillId="0" borderId="54" xfId="7" applyNumberFormat="1" applyFont="1" applyBorder="1" applyAlignment="1">
      <alignment vertical="center" wrapText="1"/>
    </xf>
    <xf numFmtId="0" fontId="35" fillId="3" borderId="0" xfId="4" applyFont="1" applyFill="1" applyAlignment="1">
      <alignment horizontal="center" vertical="center" wrapText="1"/>
    </xf>
    <xf numFmtId="9" fontId="20" fillId="0" borderId="0" xfId="8" applyFont="1" applyAlignment="1">
      <alignment horizontal="center" vertical="center" wrapText="1"/>
    </xf>
    <xf numFmtId="167" fontId="21" fillId="0" borderId="0" xfId="7" applyNumberFormat="1" applyFont="1" applyFill="1" applyBorder="1" applyAlignment="1">
      <alignment vertical="center"/>
    </xf>
    <xf numFmtId="167" fontId="20" fillId="0" borderId="0" xfId="7" applyNumberFormat="1" applyFont="1" applyFill="1" applyBorder="1" applyAlignment="1">
      <alignment horizontal="right" vertical="center"/>
    </xf>
    <xf numFmtId="167" fontId="21" fillId="0" borderId="0" xfId="7" applyNumberFormat="1" applyFont="1" applyFill="1" applyBorder="1" applyAlignment="1">
      <alignment horizontal="right" vertical="center"/>
    </xf>
    <xf numFmtId="165" fontId="20" fillId="0" borderId="0" xfId="7" applyFont="1" applyBorder="1" applyAlignment="1">
      <alignment vertical="center"/>
    </xf>
    <xf numFmtId="0" fontId="20" fillId="0" borderId="33" xfId="4" applyFont="1" applyBorder="1" applyAlignment="1">
      <alignment vertical="center"/>
    </xf>
    <xf numFmtId="0" fontId="21" fillId="0" borderId="33" xfId="4" applyFont="1" applyBorder="1" applyAlignment="1">
      <alignment vertical="center" wrapText="1"/>
    </xf>
    <xf numFmtId="0" fontId="21" fillId="0" borderId="0" xfId="4" applyFont="1" applyAlignment="1">
      <alignment horizontal="left" vertical="center" indent="1"/>
    </xf>
    <xf numFmtId="0" fontId="21" fillId="0" borderId="33" xfId="4" applyFont="1" applyBorder="1" applyAlignment="1">
      <alignment vertical="center"/>
    </xf>
    <xf numFmtId="165" fontId="21" fillId="0" borderId="0" xfId="7" applyFont="1" applyBorder="1" applyAlignment="1">
      <alignment vertical="center"/>
    </xf>
    <xf numFmtId="167" fontId="20" fillId="0" borderId="56" xfId="7" applyNumberFormat="1" applyFont="1" applyBorder="1" applyAlignment="1">
      <alignment horizontal="right" vertical="center" wrapText="1"/>
    </xf>
    <xf numFmtId="167" fontId="20" fillId="0" borderId="32" xfId="7" applyNumberFormat="1" applyFont="1" applyBorder="1" applyAlignment="1">
      <alignment vertical="center" wrapText="1"/>
    </xf>
    <xf numFmtId="0" fontId="20" fillId="0" borderId="62" xfId="0" applyFont="1" applyBorder="1" applyAlignment="1">
      <alignment vertical="center" wrapText="1"/>
    </xf>
    <xf numFmtId="0" fontId="21" fillId="0" borderId="63" xfId="4" applyFont="1" applyBorder="1" applyAlignment="1">
      <alignment vertical="center" wrapText="1"/>
    </xf>
    <xf numFmtId="0" fontId="20" fillId="0" borderId="66" xfId="4" applyFont="1" applyBorder="1" applyAlignment="1">
      <alignment vertical="center" wrapText="1"/>
    </xf>
    <xf numFmtId="0" fontId="20" fillId="0" borderId="62" xfId="4" applyFont="1" applyBorder="1" applyAlignment="1">
      <alignment vertical="center" wrapText="1"/>
    </xf>
    <xf numFmtId="168" fontId="20" fillId="0" borderId="48" xfId="8" applyNumberFormat="1" applyFont="1" applyBorder="1" applyAlignment="1">
      <alignment vertical="center" wrapText="1"/>
    </xf>
    <xf numFmtId="168" fontId="20" fillId="0" borderId="2" xfId="8" applyNumberFormat="1" applyFont="1" applyBorder="1" applyAlignment="1">
      <alignment vertical="center" wrapText="1"/>
    </xf>
    <xf numFmtId="168" fontId="20" fillId="0" borderId="0" xfId="4" applyNumberFormat="1" applyFont="1" applyAlignment="1">
      <alignment horizontal="center" vertical="center" wrapText="1"/>
    </xf>
    <xf numFmtId="0" fontId="21" fillId="0" borderId="53" xfId="4" applyFont="1" applyBorder="1" applyAlignment="1">
      <alignment horizontal="left" vertical="center" wrapText="1"/>
    </xf>
    <xf numFmtId="167" fontId="21" fillId="0" borderId="56" xfId="7" applyNumberFormat="1" applyFont="1" applyBorder="1" applyAlignment="1">
      <alignment horizontal="right" vertical="center" wrapText="1"/>
    </xf>
    <xf numFmtId="9" fontId="21" fillId="0" borderId="0" xfId="4" applyNumberFormat="1" applyFont="1" applyAlignment="1">
      <alignment horizontal="left"/>
    </xf>
    <xf numFmtId="9" fontId="21" fillId="0" borderId="0" xfId="8" applyFont="1"/>
    <xf numFmtId="168" fontId="21" fillId="0" borderId="48" xfId="8" applyNumberFormat="1" applyFont="1" applyBorder="1" applyAlignment="1">
      <alignment vertical="center" wrapText="1"/>
    </xf>
    <xf numFmtId="167" fontId="21" fillId="0" borderId="64" xfId="7" applyNumberFormat="1" applyFont="1" applyBorder="1" applyAlignment="1">
      <alignment vertical="center" wrapText="1"/>
    </xf>
    <xf numFmtId="167" fontId="21" fillId="0" borderId="57" xfId="7" applyNumberFormat="1" applyFont="1" applyBorder="1" applyAlignment="1">
      <alignment vertical="center" wrapText="1"/>
    </xf>
    <xf numFmtId="0" fontId="21" fillId="0" borderId="66" xfId="4" applyFont="1" applyBorder="1" applyAlignment="1">
      <alignment vertical="center" wrapText="1"/>
    </xf>
    <xf numFmtId="167" fontId="21" fillId="0" borderId="58" xfId="7" applyNumberFormat="1" applyFont="1" applyBorder="1" applyAlignment="1">
      <alignment vertical="center" wrapText="1"/>
    </xf>
    <xf numFmtId="167" fontId="21" fillId="0" borderId="50" xfId="7" applyNumberFormat="1" applyFont="1" applyBorder="1" applyAlignment="1">
      <alignment vertical="center" wrapText="1"/>
    </xf>
    <xf numFmtId="0" fontId="36" fillId="0" borderId="0" xfId="4" applyFont="1"/>
    <xf numFmtId="0" fontId="20" fillId="0" borderId="54" xfId="4" applyFont="1" applyBorder="1" applyAlignment="1">
      <alignment vertical="center" wrapText="1"/>
    </xf>
    <xf numFmtId="0" fontId="20" fillId="0" borderId="55" xfId="0" applyFont="1" applyBorder="1" applyAlignment="1">
      <alignment vertical="center" wrapText="1"/>
    </xf>
    <xf numFmtId="0" fontId="21" fillId="0" borderId="56" xfId="4" applyFont="1" applyBorder="1" applyAlignment="1">
      <alignment vertical="center" wrapText="1"/>
    </xf>
    <xf numFmtId="0" fontId="21" fillId="0" borderId="56" xfId="4" applyFont="1" applyBorder="1" applyAlignment="1">
      <alignment horizontal="left" vertical="center" wrapText="1" indent="1"/>
    </xf>
    <xf numFmtId="0" fontId="21" fillId="0" borderId="56" xfId="4" applyFont="1" applyBorder="1" applyAlignment="1">
      <alignment horizontal="left" vertical="center" indent="1"/>
    </xf>
    <xf numFmtId="0" fontId="23" fillId="0" borderId="0" xfId="0" applyFont="1"/>
    <xf numFmtId="0" fontId="23" fillId="0" borderId="0" xfId="0" applyFont="1" applyAlignment="1">
      <alignment horizontal="center"/>
    </xf>
    <xf numFmtId="167" fontId="23" fillId="0" borderId="0" xfId="7" applyNumberFormat="1" applyFont="1"/>
    <xf numFmtId="167" fontId="0" fillId="0" borderId="0" xfId="0" applyNumberFormat="1"/>
    <xf numFmtId="0" fontId="20" fillId="0" borderId="32" xfId="4" applyFont="1" applyBorder="1" applyAlignment="1">
      <alignment vertical="center" wrapText="1"/>
    </xf>
    <xf numFmtId="168" fontId="20" fillId="0" borderId="0" xfId="8" applyNumberFormat="1" applyFont="1" applyBorder="1" applyAlignment="1">
      <alignment vertical="center" wrapText="1"/>
    </xf>
    <xf numFmtId="167" fontId="20" fillId="0" borderId="55" xfId="7" applyNumberFormat="1" applyFont="1" applyBorder="1" applyAlignment="1">
      <alignment vertical="center" wrapText="1"/>
    </xf>
    <xf numFmtId="9" fontId="20" fillId="0" borderId="55" xfId="8" applyFont="1" applyBorder="1" applyAlignment="1">
      <alignment horizontal="right" vertical="center" wrapText="1"/>
    </xf>
    <xf numFmtId="0" fontId="20" fillId="3" borderId="23" xfId="0" applyFont="1" applyFill="1" applyBorder="1" applyAlignment="1">
      <alignment horizontal="center" vertical="center" wrapText="1"/>
    </xf>
    <xf numFmtId="0" fontId="37" fillId="0" borderId="0" xfId="0" applyFont="1" applyAlignment="1">
      <alignment vertical="center" wrapText="1"/>
    </xf>
    <xf numFmtId="10" fontId="21" fillId="0" borderId="0" xfId="8" applyNumberFormat="1" applyFont="1" applyFill="1"/>
    <xf numFmtId="167" fontId="20" fillId="0" borderId="60" xfId="7" applyNumberFormat="1" applyFont="1" applyFill="1" applyBorder="1" applyAlignment="1">
      <alignment vertical="center" wrapText="1"/>
    </xf>
    <xf numFmtId="0" fontId="21" fillId="7" borderId="0" xfId="4" applyFont="1" applyFill="1"/>
    <xf numFmtId="165" fontId="21" fillId="0" borderId="0" xfId="7" applyFont="1"/>
    <xf numFmtId="167" fontId="21" fillId="0" borderId="54" xfId="7" applyNumberFormat="1" applyFont="1" applyBorder="1" applyAlignment="1">
      <alignment vertical="center" wrapText="1"/>
    </xf>
    <xf numFmtId="167" fontId="21" fillId="0" borderId="52" xfId="7" applyNumberFormat="1" applyFont="1" applyBorder="1" applyAlignment="1">
      <alignment vertical="center" wrapText="1"/>
    </xf>
    <xf numFmtId="168" fontId="21" fillId="0" borderId="2" xfId="8" applyNumberFormat="1" applyFont="1" applyBorder="1" applyAlignment="1">
      <alignment vertical="center" wrapText="1"/>
    </xf>
    <xf numFmtId="9" fontId="21" fillId="0" borderId="0" xfId="4" applyNumberFormat="1" applyFont="1"/>
    <xf numFmtId="167" fontId="20" fillId="0" borderId="0" xfId="7" applyNumberFormat="1" applyFont="1" applyFill="1" applyBorder="1" applyAlignment="1">
      <alignment vertical="center"/>
    </xf>
    <xf numFmtId="167" fontId="23" fillId="0" borderId="0" xfId="7" quotePrefix="1" applyNumberFormat="1" applyFont="1" applyFill="1" applyBorder="1" applyAlignment="1">
      <alignment horizontal="right" vertical="center" wrapText="1"/>
    </xf>
    <xf numFmtId="167" fontId="23" fillId="0" borderId="0" xfId="7" applyNumberFormat="1" applyFont="1" applyFill="1" applyBorder="1" applyAlignment="1">
      <alignment vertical="center" wrapText="1"/>
    </xf>
    <xf numFmtId="167" fontId="23" fillId="0" borderId="0" xfId="7" applyNumberFormat="1" applyFont="1" applyFill="1" applyBorder="1" applyAlignment="1">
      <alignment horizontal="center" vertical="center" wrapText="1"/>
    </xf>
    <xf numFmtId="0" fontId="20" fillId="3" borderId="0" xfId="4" applyFont="1" applyFill="1" applyAlignment="1">
      <alignment vertical="center"/>
    </xf>
    <xf numFmtId="0" fontId="1" fillId="2" borderId="0" xfId="5" applyFont="1" applyFill="1"/>
    <xf numFmtId="0" fontId="1" fillId="2" borderId="0" xfId="5" applyFont="1" applyFill="1" applyAlignment="1">
      <alignment vertical="center"/>
    </xf>
    <xf numFmtId="0" fontId="21" fillId="0" borderId="38" xfId="0" applyFont="1" applyBorder="1" applyAlignment="1">
      <alignment vertical="center" wrapText="1"/>
    </xf>
    <xf numFmtId="0" fontId="21" fillId="0" borderId="40" xfId="0" applyFont="1" applyBorder="1" applyAlignment="1">
      <alignment vertical="center" wrapText="1"/>
    </xf>
    <xf numFmtId="0" fontId="35" fillId="3" borderId="0" xfId="0" applyFont="1" applyFill="1" applyAlignment="1">
      <alignment vertical="center" wrapText="1"/>
    </xf>
    <xf numFmtId="0" fontId="9" fillId="3" borderId="0" xfId="0" applyFont="1" applyFill="1" applyAlignment="1">
      <alignment vertical="center"/>
    </xf>
    <xf numFmtId="0" fontId="20" fillId="5" borderId="51" xfId="0" applyFont="1" applyFill="1" applyBorder="1" applyAlignment="1">
      <alignment vertical="center" wrapText="1"/>
    </xf>
    <xf numFmtId="0" fontId="20" fillId="5" borderId="37" xfId="0" applyFont="1" applyFill="1" applyBorder="1" applyAlignment="1">
      <alignment vertical="center" wrapText="1"/>
    </xf>
    <xf numFmtId="0" fontId="20" fillId="5" borderId="36" xfId="0" applyFont="1" applyFill="1" applyBorder="1" applyAlignment="1">
      <alignment vertical="center" wrapText="1"/>
    </xf>
    <xf numFmtId="0" fontId="20" fillId="5" borderId="38" xfId="0" applyFont="1" applyFill="1" applyBorder="1" applyAlignment="1">
      <alignment vertical="center" wrapText="1"/>
    </xf>
    <xf numFmtId="0" fontId="20" fillId="5" borderId="39" xfId="0" applyFont="1" applyFill="1" applyBorder="1" applyAlignment="1">
      <alignment vertical="center" wrapText="1"/>
    </xf>
    <xf numFmtId="0" fontId="20" fillId="5" borderId="40" xfId="0" applyFont="1" applyFill="1" applyBorder="1" applyAlignment="1">
      <alignment vertical="center" wrapText="1"/>
    </xf>
    <xf numFmtId="0" fontId="21" fillId="0" borderId="46" xfId="0" applyFont="1" applyBorder="1" applyAlignment="1">
      <alignment horizontal="justify" vertical="center" wrapText="1"/>
    </xf>
    <xf numFmtId="0" fontId="21" fillId="0" borderId="47" xfId="0" applyFont="1" applyBorder="1" applyAlignment="1">
      <alignment horizontal="justify" vertical="center" wrapText="1"/>
    </xf>
    <xf numFmtId="165" fontId="21" fillId="6" borderId="38" xfId="7" applyFont="1" applyFill="1" applyBorder="1" applyAlignment="1">
      <alignment horizontal="right" vertical="center" wrapText="1"/>
    </xf>
    <xf numFmtId="165" fontId="21" fillId="6" borderId="39" xfId="7" applyFont="1" applyFill="1" applyBorder="1" applyAlignment="1">
      <alignment horizontal="right" vertical="center" wrapText="1"/>
    </xf>
    <xf numFmtId="0" fontId="21" fillId="0" borderId="41" xfId="0" applyFont="1" applyBorder="1" applyAlignment="1">
      <alignment vertical="center" wrapText="1"/>
    </xf>
    <xf numFmtId="0" fontId="21" fillId="0" borderId="42" xfId="0" applyFont="1" applyBorder="1" applyAlignment="1">
      <alignment vertical="center" wrapText="1"/>
    </xf>
    <xf numFmtId="0" fontId="21" fillId="0" borderId="44" xfId="0" applyFont="1" applyBorder="1" applyAlignment="1">
      <alignment horizontal="justify" vertical="center" wrapText="1"/>
    </xf>
    <xf numFmtId="0" fontId="21" fillId="0" borderId="45" xfId="0" applyFont="1" applyBorder="1" applyAlignment="1">
      <alignment horizontal="justify"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0" fontId="21" fillId="0" borderId="33" xfId="0" applyFont="1" applyBorder="1" applyAlignment="1">
      <alignment horizontal="left" vertical="center" wrapText="1"/>
    </xf>
    <xf numFmtId="0" fontId="20" fillId="0" borderId="31" xfId="0" applyFont="1" applyBorder="1" applyAlignment="1">
      <alignment horizontal="left" vertical="center" wrapText="1"/>
    </xf>
    <xf numFmtId="0" fontId="26" fillId="0" borderId="0" xfId="0" applyFont="1" applyAlignment="1">
      <alignment horizontal="left" vertical="center" wrapText="1" indent="1"/>
    </xf>
    <xf numFmtId="0" fontId="21" fillId="0" borderId="0" xfId="0" applyFont="1" applyAlignment="1">
      <alignment horizontal="left" vertical="center" wrapText="1" indent="1"/>
    </xf>
    <xf numFmtId="0" fontId="26" fillId="0" borderId="0" xfId="0" applyFont="1" applyAlignment="1">
      <alignment horizontal="left" vertical="center" wrapText="1"/>
    </xf>
    <xf numFmtId="0" fontId="20" fillId="3" borderId="0" xfId="0" applyFont="1" applyFill="1" applyAlignment="1">
      <alignment horizontal="center" vertical="center" wrapText="1"/>
    </xf>
    <xf numFmtId="0" fontId="20" fillId="3" borderId="0" xfId="0" applyFont="1" applyFill="1" applyAlignment="1">
      <alignment vertical="center" wrapText="1"/>
    </xf>
    <xf numFmtId="0" fontId="20" fillId="3" borderId="33" xfId="0" applyFont="1" applyFill="1" applyBorder="1" applyAlignment="1">
      <alignment horizontal="center" vertical="center" wrapText="1"/>
    </xf>
    <xf numFmtId="0" fontId="20" fillId="3" borderId="33" xfId="4" applyFont="1" applyFill="1" applyBorder="1" applyAlignment="1">
      <alignment horizontal="center" vertical="center" wrapText="1"/>
    </xf>
    <xf numFmtId="0" fontId="20" fillId="0" borderId="49" xfId="4" applyFont="1" applyBorder="1" applyAlignment="1">
      <alignment horizontal="justify" vertical="center" wrapText="1"/>
    </xf>
    <xf numFmtId="0" fontId="28" fillId="0" borderId="0" xfId="4" applyFont="1" applyAlignment="1">
      <alignment vertical="center" wrapText="1"/>
    </xf>
    <xf numFmtId="0" fontId="20" fillId="0" borderId="0" xfId="0" applyFont="1" applyAlignment="1">
      <alignment horizontal="justify" vertical="center" wrapText="1"/>
    </xf>
    <xf numFmtId="0" fontId="28" fillId="0" borderId="0" xfId="0" applyFont="1" applyAlignment="1">
      <alignment horizontal="justify" vertical="center" wrapText="1"/>
    </xf>
    <xf numFmtId="0" fontId="28" fillId="0" borderId="0" xfId="4" applyFont="1" applyAlignment="1">
      <alignment horizontal="justify" vertical="center" wrapText="1"/>
    </xf>
    <xf numFmtId="0" fontId="21" fillId="0" borderId="0" xfId="4" applyFont="1" applyAlignment="1">
      <alignment horizontal="justify" vertical="center" wrapText="1"/>
    </xf>
    <xf numFmtId="0" fontId="20" fillId="3" borderId="5" xfId="4" applyFont="1" applyFill="1" applyBorder="1" applyAlignment="1">
      <alignment horizontal="center" vertical="center" wrapText="1"/>
    </xf>
    <xf numFmtId="0" fontId="20" fillId="3" borderId="11" xfId="4" applyFont="1" applyFill="1" applyBorder="1" applyAlignment="1">
      <alignment horizontal="center" vertical="center" wrapText="1"/>
    </xf>
    <xf numFmtId="0" fontId="20" fillId="3" borderId="6" xfId="4" applyFont="1" applyFill="1" applyBorder="1" applyAlignment="1">
      <alignment horizontal="center" vertical="center" wrapText="1"/>
    </xf>
    <xf numFmtId="9" fontId="20" fillId="3" borderId="8" xfId="4" applyNumberFormat="1" applyFont="1" applyFill="1" applyBorder="1" applyAlignment="1">
      <alignment horizontal="center" vertical="center" wrapText="1"/>
    </xf>
    <xf numFmtId="9" fontId="20" fillId="3" borderId="10" xfId="4" applyNumberFormat="1" applyFont="1" applyFill="1" applyBorder="1" applyAlignment="1">
      <alignment horizontal="center" vertical="center" wrapText="1"/>
    </xf>
    <xf numFmtId="9" fontId="20" fillId="3" borderId="9" xfId="4" applyNumberFormat="1" applyFont="1" applyFill="1" applyBorder="1" applyAlignment="1">
      <alignment horizontal="center" vertical="center" wrapText="1"/>
    </xf>
    <xf numFmtId="9" fontId="20" fillId="3" borderId="8" xfId="4" applyNumberFormat="1" applyFont="1" applyFill="1" applyBorder="1" applyAlignment="1">
      <alignment horizontal="center" vertical="center"/>
    </xf>
    <xf numFmtId="9" fontId="20" fillId="3" borderId="10" xfId="4" applyNumberFormat="1" applyFont="1" applyFill="1" applyBorder="1" applyAlignment="1">
      <alignment horizontal="center" vertical="center"/>
    </xf>
    <xf numFmtId="9" fontId="20" fillId="3" borderId="9" xfId="4" applyNumberFormat="1" applyFont="1" applyFill="1" applyBorder="1" applyAlignment="1">
      <alignment horizontal="center" vertical="center"/>
    </xf>
    <xf numFmtId="0" fontId="20" fillId="3" borderId="12" xfId="4" applyFont="1" applyFill="1" applyBorder="1" applyAlignment="1">
      <alignment horizontal="center" vertical="center"/>
    </xf>
    <xf numFmtId="0" fontId="20" fillId="3" borderId="8" xfId="4" applyFont="1" applyFill="1" applyBorder="1" applyAlignment="1">
      <alignment horizontal="center" vertical="center"/>
    </xf>
    <xf numFmtId="0" fontId="20" fillId="3" borderId="10" xfId="4" applyFont="1" applyFill="1" applyBorder="1" applyAlignment="1">
      <alignment horizontal="center" vertical="center"/>
    </xf>
    <xf numFmtId="0" fontId="20" fillId="3" borderId="9" xfId="4" applyFont="1" applyFill="1" applyBorder="1" applyAlignment="1">
      <alignment horizontal="center" vertical="center"/>
    </xf>
    <xf numFmtId="0" fontId="20" fillId="3" borderId="65" xfId="4" applyFont="1" applyFill="1" applyBorder="1" applyAlignment="1">
      <alignment horizontal="center" vertical="center" wrapText="1"/>
    </xf>
    <xf numFmtId="0" fontId="20" fillId="3" borderId="0" xfId="4" applyFont="1" applyFill="1" applyAlignment="1">
      <alignment horizontal="center" vertical="center" wrapText="1"/>
    </xf>
    <xf numFmtId="0" fontId="20" fillId="0" borderId="17" xfId="0" applyFont="1" applyBorder="1" applyAlignment="1">
      <alignment vertical="center" wrapText="1"/>
    </xf>
    <xf numFmtId="0" fontId="20" fillId="0" borderId="20" xfId="0" applyFont="1" applyBorder="1" applyAlignment="1">
      <alignment vertical="center" wrapText="1"/>
    </xf>
    <xf numFmtId="0" fontId="21" fillId="0" borderId="15" xfId="0" applyFont="1" applyBorder="1" applyAlignment="1">
      <alignment vertical="center" wrapText="1"/>
    </xf>
    <xf numFmtId="0" fontId="21" fillId="0" borderId="18" xfId="0" applyFont="1" applyBorder="1" applyAlignment="1">
      <alignment vertical="center" wrapText="1"/>
    </xf>
    <xf numFmtId="0" fontId="21" fillId="0" borderId="16" xfId="0" applyFont="1" applyBorder="1" applyAlignment="1">
      <alignment vertical="center" wrapText="1"/>
    </xf>
    <xf numFmtId="0" fontId="21" fillId="0" borderId="19" xfId="0" applyFont="1" applyBorder="1" applyAlignment="1">
      <alignment vertical="center" wrapText="1"/>
    </xf>
    <xf numFmtId="0" fontId="20" fillId="3" borderId="0" xfId="0" applyFont="1" applyFill="1" applyAlignment="1">
      <alignment vertical="center"/>
    </xf>
    <xf numFmtId="0" fontId="20" fillId="3" borderId="25" xfId="0" applyFont="1" applyFill="1" applyBorder="1" applyAlignment="1">
      <alignment vertical="center"/>
    </xf>
    <xf numFmtId="0" fontId="20" fillId="3" borderId="2" xfId="0" applyFont="1" applyFill="1" applyBorder="1" applyAlignment="1">
      <alignment vertical="center"/>
    </xf>
    <xf numFmtId="0" fontId="20" fillId="3" borderId="14" xfId="0" applyFont="1" applyFill="1" applyBorder="1" applyAlignment="1">
      <alignment vertical="center"/>
    </xf>
    <xf numFmtId="0" fontId="20" fillId="0" borderId="1" xfId="0" applyFont="1" applyBorder="1" applyAlignment="1">
      <alignment vertical="center" wrapText="1"/>
    </xf>
    <xf numFmtId="0" fontId="20" fillId="0" borderId="22" xfId="0" applyFont="1" applyBorder="1" applyAlignment="1">
      <alignment vertical="center" wrapText="1"/>
    </xf>
    <xf numFmtId="0" fontId="20" fillId="0" borderId="21" xfId="0" applyFont="1" applyBorder="1" applyAlignment="1">
      <alignment vertical="center" wrapText="1"/>
    </xf>
    <xf numFmtId="0" fontId="20" fillId="0" borderId="1" xfId="0" applyFont="1" applyBorder="1" applyAlignment="1">
      <alignment vertical="center"/>
    </xf>
    <xf numFmtId="0" fontId="20" fillId="3" borderId="32" xfId="0" applyFont="1" applyFill="1" applyBorder="1" applyAlignment="1">
      <alignment horizontal="center" vertical="center" wrapText="1"/>
    </xf>
  </cellXfs>
  <cellStyles count="12">
    <cellStyle name="Comma" xfId="7" builtinId="3"/>
    <cellStyle name="Comma 2 7" xfId="10" xr:uid="{86D19A07-F040-4540-87FB-15B8D26CB3C1}"/>
    <cellStyle name="Hyperlink" xfId="1" builtinId="8"/>
    <cellStyle name="Hyperlink 2" xfId="3" xr:uid="{00000000-0005-0000-0000-000001000000}"/>
    <cellStyle name="Normal" xfId="0" builtinId="0"/>
    <cellStyle name="Normal 2" xfId="2" xr:uid="{00000000-0005-0000-0000-000003000000}"/>
    <cellStyle name="Normal 2 19" xfId="9" xr:uid="{4F0FF640-408B-4CD2-A065-8E0C197C5408}"/>
    <cellStyle name="Normal 3" xfId="4" xr:uid="{D3C221F2-D06F-4C61-B36D-BEF1D6427356}"/>
    <cellStyle name="Normal 4" xfId="5" xr:uid="{01704AEB-F6CD-4C66-A0DA-7F5560468A81}"/>
    <cellStyle name="Normal 4 2" xfId="11" xr:uid="{6965E8BC-7C2C-4723-8A36-AFDFF004F711}"/>
    <cellStyle name="Normal_economic profit_Display_New Microsoft Excel Worksheet (2)" xfId="6" xr:uid="{F80ED486-BF7B-4E25-B99B-60E444A46F2F}"/>
    <cellStyle name="Percent" xfId="8" builtinId="5"/>
  </cellStyles>
  <dxfs count="0"/>
  <tableStyles count="0" defaultTableStyle="TableStyleMedium2" defaultPivotStyle="PivotStyleLight16"/>
  <colors>
    <mruColors>
      <color rgb="FFFFCC31"/>
      <color rgb="FFDCDDDE"/>
      <color rgb="FFBFBFBF"/>
      <color rgb="FFD9D9D9"/>
      <color rgb="FF0563C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301625</xdr:colOff>
      <xdr:row>1</xdr:row>
      <xdr:rowOff>15875</xdr:rowOff>
    </xdr:from>
    <xdr:to>
      <xdr:col>15</xdr:col>
      <xdr:colOff>252781</xdr:colOff>
      <xdr:row>37</xdr:row>
      <xdr:rowOff>171575</xdr:rowOff>
    </xdr:to>
    <xdr:pic>
      <xdr:nvPicPr>
        <xdr:cNvPr id="3" name="Picture 2">
          <a:extLst>
            <a:ext uri="{FF2B5EF4-FFF2-40B4-BE49-F238E27FC236}">
              <a16:creationId xmlns:a16="http://schemas.microsoft.com/office/drawing/2014/main" id="{100D9216-E46C-8687-8265-54DA0E8262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4250" y="222250"/>
          <a:ext cx="9920656" cy="758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37539</xdr:colOff>
      <xdr:row>1</xdr:row>
      <xdr:rowOff>31751</xdr:rowOff>
    </xdr:from>
    <xdr:to>
      <xdr:col>4</xdr:col>
      <xdr:colOff>560</xdr:colOff>
      <xdr:row>26</xdr:row>
      <xdr:rowOff>98052</xdr:rowOff>
    </xdr:to>
    <xdr:sp macro="" textlink="">
      <xdr:nvSpPr>
        <xdr:cNvPr id="3" name="TextBox 2">
          <a:extLst>
            <a:ext uri="{FF2B5EF4-FFF2-40B4-BE49-F238E27FC236}">
              <a16:creationId xmlns:a16="http://schemas.microsoft.com/office/drawing/2014/main" id="{7870DF58-A0A2-40B7-8693-76293F01DFC2}"/>
            </a:ext>
          </a:extLst>
        </xdr:cNvPr>
        <xdr:cNvSpPr txBox="1"/>
      </xdr:nvSpPr>
      <xdr:spPr>
        <a:xfrm>
          <a:off x="443752" y="227854"/>
          <a:ext cx="8101293" cy="6817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b="1">
            <a:solidFill>
              <a:schemeClr val="dk1"/>
            </a:solidFill>
            <a:effectLst/>
            <a:latin typeface="+mn-lt"/>
            <a:ea typeface="+mn-ea"/>
            <a:cs typeface="+mn-cs"/>
          </a:endParaRPr>
        </a:p>
        <a:p>
          <a:r>
            <a:rPr lang="en-CA" sz="9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Notes to Readers</a:t>
          </a:r>
        </a:p>
        <a:p>
          <a:endParaRPr lang="en-US" sz="900">
            <a:effectLst/>
            <a:latin typeface="Open Sans" panose="020B0606030504020204" pitchFamily="34" charset="0"/>
            <a:ea typeface="Open Sans" panose="020B0606030504020204" pitchFamily="34" charset="0"/>
            <a:cs typeface="Open Sans" panose="020B0606030504020204" pitchFamily="34" charset="0"/>
          </a:endParaRPr>
        </a:p>
        <a:p>
          <a:r>
            <a:rPr lang="en-CA" sz="9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Overview and background</a:t>
          </a:r>
          <a:endParaRPr lang="en-US" sz="9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CA" sz="9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On January 31, 2022, the Office of the Superintendent of Financial Institution (OSFI) announced revised capital, leverage, liquidity and disclosure rules that incorporate the final Basel III banking reforms to help Canadian deposit-taking institutions (DTIs) more effectively manage risks and sustain resilience. The revised rules were effective April 1, 2023,</a:t>
          </a:r>
          <a:r>
            <a:rPr lang="en-CA"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CA" sz="9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and include the following:</a:t>
          </a:r>
        </a:p>
        <a:p>
          <a:endParaRPr lang="en-US" sz="9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171450" lvl="0" indent="-171450">
            <a:buFont typeface="Arial" panose="020B0604020202020204" pitchFamily="34" charset="0"/>
            <a:buChar char="•"/>
          </a:pPr>
          <a:r>
            <a:rPr lang="en-US" sz="9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Capital Adequacy Requirements (CAR)</a:t>
          </a:r>
        </a:p>
        <a:p>
          <a:pPr marL="171450" lvl="0" indent="-171450">
            <a:buFont typeface="Arial" panose="020B0604020202020204" pitchFamily="34" charset="0"/>
            <a:buChar char="•"/>
          </a:pPr>
          <a:r>
            <a:rPr lang="en-US" sz="9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Leverage Requirements (LR)</a:t>
          </a:r>
        </a:p>
        <a:p>
          <a:pPr marL="171450" lvl="0" indent="-171450">
            <a:buFont typeface="Arial" panose="020B0604020202020204" pitchFamily="34" charset="0"/>
            <a:buChar char="•"/>
          </a:pPr>
          <a:r>
            <a:rPr lang="en-US" sz="9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Liquidity Adequacy Requirements (LAR)</a:t>
          </a:r>
        </a:p>
        <a:p>
          <a:pPr marL="171450" lvl="0" indent="-171450" fontAlgn="b">
            <a:buFont typeface="Arial" panose="020B0604020202020204" pitchFamily="34" charset="0"/>
            <a:buChar char="•"/>
          </a:pPr>
          <a:r>
            <a:rPr lang="en-US" sz="9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Small and Medium-Sized Deposit-Taking Institutions (SMSBs) Capital and Liquidity Requirements</a:t>
          </a:r>
        </a:p>
        <a:p>
          <a:pPr marL="171450" lvl="0" indent="-171450">
            <a:buFont typeface="Arial" panose="020B0604020202020204" pitchFamily="34" charset="0"/>
            <a:buChar char="•"/>
          </a:pPr>
          <a:r>
            <a:rPr lang="en-US" sz="9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Pillar 3 Disclosures</a:t>
          </a:r>
        </a:p>
        <a:p>
          <a:pPr marL="0" lvl="0" indent="0">
            <a:buFont typeface="Arial" panose="020B0604020202020204" pitchFamily="34" charset="0"/>
            <a:buNone/>
          </a:pPr>
          <a:endParaRPr lang="en-US" sz="9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9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Pursuant to the </a:t>
          </a:r>
          <a:r>
            <a:rPr lang="en-US" sz="900" i="1">
              <a:solidFill>
                <a:schemeClr val="dk1"/>
              </a:solidFill>
              <a:effectLst/>
              <a:latin typeface="Open Sans" panose="020B0606030504020204" pitchFamily="34" charset="0"/>
              <a:ea typeface="Open Sans" panose="020B0606030504020204" pitchFamily="34" charset="0"/>
              <a:cs typeface="Open Sans" panose="020B0606030504020204" pitchFamily="34" charset="0"/>
            </a:rPr>
            <a:t>Small and Medium-Sized Deposit-Taking Institutions (SMSBs) Capital and Liquidity Requirements</a:t>
          </a:r>
          <a:r>
            <a:rPr lang="en-US" sz="9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guidelines, Equitable Bank, the wholly-owned</a:t>
          </a:r>
          <a:r>
            <a:rPr lang="en-US"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subsidiary of EQB Inc.,</a:t>
          </a:r>
          <a:r>
            <a:rPr lang="en-US" sz="9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 classified as Category I SMSB with total assets over the $10 billion threshold. </a:t>
          </a:r>
        </a:p>
        <a:p>
          <a:endParaRPr lang="en-US" sz="9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9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reported in this Equitable</a:t>
          </a:r>
          <a:r>
            <a:rPr lang="en-US"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Bank's</a:t>
          </a:r>
          <a:r>
            <a:rPr lang="en-US" sz="9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Supplemental Regulatory Disclosure Report (Report) are prepared in accordance with the above revised guidelines and Pillar 3 disclosure requirements pertaining to Category I SMSB. </a:t>
          </a:r>
        </a:p>
        <a:p>
          <a:endParaRPr lang="en-US" sz="9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9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Full </a:t>
          </a:r>
          <a:r>
            <a:rPr lang="en-US"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qualitative disclosures are provided annually, at the fiscal year end. </a:t>
          </a:r>
        </a:p>
        <a:p>
          <a:endParaRPr lang="en-US"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CA" sz="9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On October 20, 2023, OSFI released an update of CAR (2024 Capital Adequacy Requirements) that takes effect fiscal Q1 2024. It includes changes in capital requirements associated with negative amortization mortgages with growing balances, where payments are insufficient to cover the interest components. Equitable Bank’s capital requirements have not changed as a result of this change, as the Bank does not offer variable rate residential mortgage products with fixed payments that lead to this impact. Ongoing updates to CAR have the potential to change the treatment of current lending portfolio and impact future risk-weighted assets.</a:t>
          </a:r>
        </a:p>
        <a:p>
          <a:endParaRPr lang="en-CA" sz="9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CA" sz="9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Since Q2 2023, the results have reflected the revised Basel III disclosures and prior periods have not been restated.</a:t>
          </a:r>
        </a:p>
        <a:p>
          <a:endParaRPr lang="en-US"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CA" sz="9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Change</a:t>
          </a:r>
          <a:r>
            <a:rPr lang="en-CA" sz="90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of fiscal year end</a:t>
          </a:r>
          <a:endParaRPr lang="en-CA" sz="900">
            <a:effectLst/>
            <a:latin typeface="Open Sans" panose="020B0606030504020204" pitchFamily="34" charset="0"/>
            <a:ea typeface="Open Sans" panose="020B0606030504020204" pitchFamily="34" charset="0"/>
            <a:cs typeface="Open Sans" panose="020B0606030504020204" pitchFamily="34" charset="0"/>
          </a:endParaRPr>
        </a:p>
        <a:p>
          <a:r>
            <a:rPr lang="en-CA" sz="9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EQB has changed its fiscal year to end on October 31 for 2023 onward, compared to prior fiscal periods ending December 31.</a:t>
          </a:r>
        </a:p>
        <a:p>
          <a:endParaRPr lang="en-CA" sz="900" b="0" i="0" u="none" strike="noStrik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CA" sz="9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For the Q1 2024 report, the data is presented as at January 31, 2024.</a:t>
          </a:r>
          <a:endParaRPr lang="en-CA" sz="900" b="0" i="0" u="none" strike="noStrike" baseline="0">
            <a:solidFill>
              <a:schemeClr val="dk1"/>
            </a:solidFill>
            <a:latin typeface="Open Sans" panose="020B0606030504020204" pitchFamily="34" charset="0"/>
            <a:ea typeface="Open Sans" panose="020B0606030504020204" pitchFamily="34" charset="0"/>
            <a:cs typeface="Open Sans" panose="020B0606030504020204" pitchFamily="34" charset="0"/>
          </a:endParaRPr>
        </a:p>
        <a:p>
          <a:endParaRPr lang="en-US" sz="900" b="1">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CA" sz="9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Basis of presentation</a:t>
          </a:r>
          <a:endParaRPr lang="en-US" sz="900" b="1">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CA"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All numbers in this Report are Canadian dollars and are unaudited.</a:t>
          </a:r>
          <a:endParaRPr lang="en-US"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en-US" sz="9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CA" sz="9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Use of this document</a:t>
          </a:r>
          <a:endParaRPr lang="en-US" sz="9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CA"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This Report should be read in conjunction with EQB Inc.’s </a:t>
          </a:r>
          <a:r>
            <a:rPr lang="en-CA" sz="900" baseline="0">
              <a:solidFill>
                <a:schemeClr val="tx1"/>
              </a:solidFill>
              <a:effectLst/>
              <a:latin typeface="Open Sans" panose="020B0606030504020204" pitchFamily="34" charset="0"/>
              <a:ea typeface="Open Sans" panose="020B0606030504020204" pitchFamily="34" charset="0"/>
              <a:cs typeface="Open Sans" panose="020B0606030504020204" pitchFamily="34" charset="0"/>
            </a:rPr>
            <a:t>Q1 2024 </a:t>
          </a:r>
          <a:r>
            <a:rPr lang="en-CA"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report and Supplemental Financial Information, which can be accessed at our website at eqbank.investoroom.com.</a:t>
          </a:r>
        </a:p>
        <a:p>
          <a:endParaRPr lang="en-CA"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CA"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Additional financial data published on OSFI website can also be accessed through the link below.</a:t>
          </a:r>
        </a:p>
        <a:p>
          <a:endParaRPr lang="en-US"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Janney Tan" id="{32EE47B9-EAC5-4655-8652-63373B6AA537}" userId="S::jhtan@eqbank.ca::2058085a-f8f4-4ee5-aef0-c6293679adc1" providerId="AD"/>
  <person displayName="Geoffrey Fernandes" id="{E922078B-657F-4687-A89E-4AC6F5E2C33D}" userId="S::gfernandes@eqbank.ca::9477f768-e22b-45da-b971-b9803f6aaca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2" dT="2024-02-14T04:58:22.52" personId="{E922078B-657F-4687-A89E-4AC6F5E2C33D}" id="{C9918D1A-3027-4F6A-9708-387AF0F7AE3F}">
    <text>Should this contain RWA of Derivatives and Repos if they are excluded from exposure amounts</text>
  </threadedComment>
  <threadedComment ref="H12" dT="2024-02-21T01:51:03.74" personId="{32EE47B9-EAC5-4655-8652-63373B6AA537}" id="{E3697845-0983-4902-8615-27D7FAF1BE2E}" parentId="{C9918D1A-3027-4F6A-9708-387AF0F7AE3F}">
    <text>No. pls make sure RWA exclude Repo and derivatives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osfi-bsif.gc.ca/Eng/wt-ow/Pages/fd-df.aspx"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8.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457F0-7728-48C5-B8B9-6B51CEF61D08}">
  <dimension ref="A1"/>
  <sheetViews>
    <sheetView showGridLines="0" tabSelected="1" zoomScale="82" zoomScaleNormal="82" workbookViewId="0">
      <selection activeCell="W22" sqref="W22"/>
    </sheetView>
  </sheetViews>
  <sheetFormatPr defaultRowHeight="16.5" x14ac:dyDescent="0.3"/>
  <cols>
    <col min="15" max="15" width="14.375" customWidth="1"/>
  </cols>
  <sheetData/>
  <pageMargins left="0.7" right="0.7" top="0.75" bottom="0.75" header="0.3" footer="0.3"/>
  <pageSetup scale="82"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3EB6E-AC30-47F8-8641-C8F31CF24215}">
  <dimension ref="B3:H47"/>
  <sheetViews>
    <sheetView showGridLines="0" zoomScale="93" zoomScaleNormal="93" workbookViewId="0">
      <pane xSplit="3" ySplit="6" topLeftCell="D7" activePane="bottomRight" state="frozen"/>
      <selection activeCell="M19" sqref="M19"/>
      <selection pane="topRight" activeCell="M19" sqref="M19"/>
      <selection pane="bottomLeft" activeCell="M19" sqref="M19"/>
      <selection pane="bottomRight" activeCell="M19" sqref="M19"/>
    </sheetView>
  </sheetViews>
  <sheetFormatPr defaultColWidth="9" defaultRowHeight="14.25" x14ac:dyDescent="0.3"/>
  <cols>
    <col min="1" max="2" width="9" style="47"/>
    <col min="3" max="3" width="47" style="47" customWidth="1"/>
    <col min="4" max="7" width="18.625" style="47" customWidth="1"/>
    <col min="8" max="16384" width="9" style="47"/>
  </cols>
  <sheetData>
    <row r="3" spans="2:8" ht="16.5" x14ac:dyDescent="0.3">
      <c r="B3" s="51" t="s">
        <v>258</v>
      </c>
    </row>
    <row r="4" spans="2:8" x14ac:dyDescent="0.3">
      <c r="B4" s="122"/>
    </row>
    <row r="5" spans="2:8" ht="32.25" customHeight="1" x14ac:dyDescent="0.3">
      <c r="B5" s="179"/>
      <c r="C5" s="179"/>
      <c r="D5" s="179" t="s">
        <v>56</v>
      </c>
      <c r="E5" s="179" t="s">
        <v>57</v>
      </c>
      <c r="F5" s="179" t="s">
        <v>58</v>
      </c>
      <c r="G5" s="179" t="s">
        <v>59</v>
      </c>
    </row>
    <row r="6" spans="2:8" ht="51" customHeight="1" x14ac:dyDescent="0.3">
      <c r="B6" s="180"/>
      <c r="C6" s="231" t="s">
        <v>271</v>
      </c>
      <c r="D6" s="233" t="s">
        <v>272</v>
      </c>
      <c r="E6" s="233" t="s">
        <v>273</v>
      </c>
      <c r="F6" s="233" t="s">
        <v>366</v>
      </c>
      <c r="G6" s="233" t="s">
        <v>274</v>
      </c>
    </row>
    <row r="7" spans="2:8" ht="20.100000000000001" customHeight="1" x14ac:dyDescent="0.3">
      <c r="B7" s="175"/>
      <c r="C7" s="81" t="s">
        <v>177</v>
      </c>
      <c r="D7" s="178"/>
      <c r="E7" s="188"/>
      <c r="F7" s="234"/>
      <c r="G7" s="192"/>
    </row>
    <row r="8" spans="2:8" ht="18.75" customHeight="1" thickBot="1" x14ac:dyDescent="0.35">
      <c r="B8" s="177">
        <v>1</v>
      </c>
      <c r="C8" s="182" t="s">
        <v>275</v>
      </c>
      <c r="D8" s="186">
        <v>37553912</v>
      </c>
      <c r="E8" s="190">
        <v>3576182</v>
      </c>
      <c r="F8" s="250">
        <v>0.35699999999999998</v>
      </c>
      <c r="G8" s="211">
        <v>38822852</v>
      </c>
    </row>
    <row r="9" spans="2:8" ht="18.75" customHeight="1" thickBot="1" x14ac:dyDescent="0.35">
      <c r="B9" s="177">
        <v>2</v>
      </c>
      <c r="C9" s="182" t="s">
        <v>276</v>
      </c>
      <c r="D9" s="186">
        <v>5631519.3301999997</v>
      </c>
      <c r="E9" s="189">
        <v>303346</v>
      </c>
      <c r="F9" s="250">
        <v>0.26300000000000001</v>
      </c>
      <c r="G9" s="212">
        <v>5693815</v>
      </c>
      <c r="H9" s="50"/>
    </row>
    <row r="10" spans="2:8" ht="18.75" customHeight="1" thickBot="1" x14ac:dyDescent="0.35">
      <c r="B10" s="177">
        <v>3</v>
      </c>
      <c r="C10" s="182" t="s">
        <v>277</v>
      </c>
      <c r="D10" s="186">
        <v>2162537.9722799999</v>
      </c>
      <c r="E10" s="189">
        <v>106294</v>
      </c>
      <c r="F10" s="250">
        <v>0.51400000000000001</v>
      </c>
      <c r="G10" s="211">
        <v>2217126</v>
      </c>
    </row>
    <row r="11" spans="2:8" ht="18.75" customHeight="1" thickBot="1" x14ac:dyDescent="0.35">
      <c r="B11" s="177">
        <v>4</v>
      </c>
      <c r="C11" s="230" t="s">
        <v>278</v>
      </c>
      <c r="D11" s="186">
        <v>427804</v>
      </c>
      <c r="E11" s="189">
        <v>250980</v>
      </c>
      <c r="F11" s="250">
        <v>0.26900000000000002</v>
      </c>
      <c r="G11" s="211">
        <v>494897</v>
      </c>
    </row>
    <row r="12" spans="2:8" ht="18.75" customHeight="1" thickBot="1" x14ac:dyDescent="0.35">
      <c r="B12" s="177">
        <v>5</v>
      </c>
      <c r="C12" s="182" t="s">
        <v>279</v>
      </c>
      <c r="D12" s="186">
        <v>4771636.2643900001</v>
      </c>
      <c r="E12" s="189">
        <v>1353864</v>
      </c>
      <c r="F12" s="250">
        <v>0.41199999999999998</v>
      </c>
      <c r="G12" s="211">
        <v>5320303</v>
      </c>
    </row>
    <row r="13" spans="2:8" ht="18.75" customHeight="1" thickBot="1" x14ac:dyDescent="0.35">
      <c r="B13" s="177">
        <v>6</v>
      </c>
      <c r="C13" s="182" t="s">
        <v>280</v>
      </c>
      <c r="D13" s="186">
        <v>282630</v>
      </c>
      <c r="E13" s="189">
        <v>4393</v>
      </c>
      <c r="F13" s="250">
        <v>0.4</v>
      </c>
      <c r="G13" s="212">
        <v>284486</v>
      </c>
    </row>
    <row r="14" spans="2:8" ht="18.75" customHeight="1" thickBot="1" x14ac:dyDescent="0.35">
      <c r="B14" s="177">
        <v>7</v>
      </c>
      <c r="C14" s="230" t="s">
        <v>281</v>
      </c>
      <c r="D14" s="186">
        <v>701108</v>
      </c>
      <c r="E14" s="189">
        <v>237985</v>
      </c>
      <c r="F14" s="250">
        <v>0.436</v>
      </c>
      <c r="G14" s="211">
        <v>804644</v>
      </c>
    </row>
    <row r="15" spans="2:8" ht="18.75" customHeight="1" thickBot="1" x14ac:dyDescent="0.35">
      <c r="B15" s="177">
        <v>8</v>
      </c>
      <c r="C15" s="230" t="s">
        <v>282</v>
      </c>
      <c r="D15" s="186">
        <v>68021</v>
      </c>
      <c r="E15" s="189">
        <v>0</v>
      </c>
      <c r="F15" s="250">
        <v>0</v>
      </c>
      <c r="G15" s="211">
        <v>68021</v>
      </c>
    </row>
    <row r="16" spans="2:8" ht="18.75" customHeight="1" thickBot="1" x14ac:dyDescent="0.35">
      <c r="B16" s="177">
        <v>9</v>
      </c>
      <c r="C16" s="230" t="s">
        <v>283</v>
      </c>
      <c r="D16" s="186">
        <v>0</v>
      </c>
      <c r="E16" s="189">
        <v>0</v>
      </c>
      <c r="F16" s="250">
        <v>0</v>
      </c>
      <c r="G16" s="211">
        <v>0</v>
      </c>
    </row>
    <row r="17" spans="2:8" ht="18.75" customHeight="1" thickBot="1" x14ac:dyDescent="0.35">
      <c r="B17" s="177">
        <v>10</v>
      </c>
      <c r="C17" s="230" t="s">
        <v>284</v>
      </c>
      <c r="D17" s="186">
        <v>0</v>
      </c>
      <c r="E17" s="189">
        <v>0</v>
      </c>
      <c r="F17" s="250">
        <v>0</v>
      </c>
      <c r="G17" s="211">
        <v>0</v>
      </c>
    </row>
    <row r="18" spans="2:8" ht="15" thickBot="1" x14ac:dyDescent="0.35">
      <c r="B18" s="202">
        <v>11</v>
      </c>
      <c r="C18" s="185" t="s">
        <v>181</v>
      </c>
      <c r="D18" s="232">
        <f>SUM(D8:D17)</f>
        <v>51599168.566870004</v>
      </c>
      <c r="E18" s="191">
        <f>SUM(E8:E17)</f>
        <v>5833044</v>
      </c>
      <c r="F18" s="251">
        <v>0.36699999999999999</v>
      </c>
      <c r="G18" s="232">
        <f t="shared" ref="G18" si="0">SUM(G8:G17)</f>
        <v>53706144</v>
      </c>
    </row>
    <row r="19" spans="2:8" ht="20.100000000000001" customHeight="1" x14ac:dyDescent="0.3">
      <c r="B19" s="157"/>
      <c r="C19" s="273"/>
      <c r="D19" s="64"/>
      <c r="E19" s="245"/>
      <c r="F19" s="274"/>
      <c r="G19" s="275"/>
    </row>
    <row r="20" spans="2:8" ht="20.100000000000001" customHeight="1" x14ac:dyDescent="0.3">
      <c r="B20" s="175"/>
      <c r="C20" s="81" t="s">
        <v>182</v>
      </c>
      <c r="D20" s="178"/>
      <c r="E20" s="188"/>
      <c r="F20" s="234"/>
      <c r="G20" s="192"/>
    </row>
    <row r="21" spans="2:8" ht="18.75" customHeight="1" thickBot="1" x14ac:dyDescent="0.35">
      <c r="B21" s="177">
        <v>1</v>
      </c>
      <c r="C21" s="182" t="s">
        <v>275</v>
      </c>
      <c r="D21" s="194">
        <v>37521757</v>
      </c>
      <c r="E21" s="195">
        <v>3407552</v>
      </c>
      <c r="F21" s="257">
        <v>0.34699999999999998</v>
      </c>
      <c r="G21" s="222">
        <v>38696879</v>
      </c>
    </row>
    <row r="22" spans="2:8" ht="18.75" customHeight="1" thickBot="1" x14ac:dyDescent="0.35">
      <c r="B22" s="177">
        <v>2</v>
      </c>
      <c r="C22" s="182" t="s">
        <v>276</v>
      </c>
      <c r="D22" s="194">
        <v>5596937</v>
      </c>
      <c r="E22" s="195">
        <v>304531</v>
      </c>
      <c r="F22" s="257">
        <v>0.249</v>
      </c>
      <c r="G22" s="222">
        <v>5656827</v>
      </c>
      <c r="H22" s="50"/>
    </row>
    <row r="23" spans="2:8" ht="18.75" customHeight="1" thickBot="1" x14ac:dyDescent="0.35">
      <c r="B23" s="177">
        <v>3</v>
      </c>
      <c r="C23" s="182" t="s">
        <v>277</v>
      </c>
      <c r="D23" s="194">
        <v>2173619</v>
      </c>
      <c r="E23" s="195">
        <v>101508</v>
      </c>
      <c r="F23" s="257">
        <v>0.51900000000000002</v>
      </c>
      <c r="G23" s="222">
        <v>2226335</v>
      </c>
    </row>
    <row r="24" spans="2:8" ht="18.75" customHeight="1" thickBot="1" x14ac:dyDescent="0.35">
      <c r="B24" s="177">
        <v>4</v>
      </c>
      <c r="C24" s="230" t="s">
        <v>278</v>
      </c>
      <c r="D24" s="194">
        <v>478666</v>
      </c>
      <c r="E24" s="195">
        <v>171523</v>
      </c>
      <c r="F24" s="257">
        <v>0.247</v>
      </c>
      <c r="G24" s="222">
        <v>520518</v>
      </c>
    </row>
    <row r="25" spans="2:8" ht="18.75" customHeight="1" thickBot="1" x14ac:dyDescent="0.35">
      <c r="B25" s="177">
        <v>5</v>
      </c>
      <c r="C25" s="182" t="s">
        <v>279</v>
      </c>
      <c r="D25" s="194">
        <v>4617023</v>
      </c>
      <c r="E25" s="195">
        <v>1293249</v>
      </c>
      <c r="F25" s="257">
        <v>0.41399999999999998</v>
      </c>
      <c r="G25" s="222">
        <v>5142940</v>
      </c>
    </row>
    <row r="26" spans="2:8" ht="18.75" customHeight="1" thickBot="1" x14ac:dyDescent="0.35">
      <c r="B26" s="177">
        <v>6</v>
      </c>
      <c r="C26" s="182" t="s">
        <v>280</v>
      </c>
      <c r="D26" s="194">
        <v>299835</v>
      </c>
      <c r="E26" s="195">
        <v>945</v>
      </c>
      <c r="F26" s="257">
        <v>0.4</v>
      </c>
      <c r="G26" s="222">
        <v>300213</v>
      </c>
    </row>
    <row r="27" spans="2:8" ht="18.75" customHeight="1" thickBot="1" x14ac:dyDescent="0.35">
      <c r="B27" s="177">
        <v>7</v>
      </c>
      <c r="C27" s="230" t="s">
        <v>281</v>
      </c>
      <c r="D27" s="194">
        <v>713960</v>
      </c>
      <c r="E27" s="195">
        <v>151554</v>
      </c>
      <c r="F27" s="257">
        <v>0.434</v>
      </c>
      <c r="G27" s="222">
        <v>779599</v>
      </c>
    </row>
    <row r="28" spans="2:8" ht="18.75" customHeight="1" thickBot="1" x14ac:dyDescent="0.35">
      <c r="B28" s="177">
        <v>8</v>
      </c>
      <c r="C28" s="230" t="s">
        <v>282</v>
      </c>
      <c r="D28" s="194">
        <v>69593</v>
      </c>
      <c r="E28" s="195">
        <v>0</v>
      </c>
      <c r="F28" s="257">
        <v>0</v>
      </c>
      <c r="G28" s="222">
        <v>69593</v>
      </c>
    </row>
    <row r="29" spans="2:8" ht="18.75" customHeight="1" thickBot="1" x14ac:dyDescent="0.35">
      <c r="B29" s="177">
        <v>9</v>
      </c>
      <c r="C29" s="230" t="s">
        <v>283</v>
      </c>
      <c r="D29" s="194">
        <v>0</v>
      </c>
      <c r="E29" s="195">
        <v>0</v>
      </c>
      <c r="F29" s="257">
        <v>0</v>
      </c>
      <c r="G29" s="222">
        <v>0</v>
      </c>
    </row>
    <row r="30" spans="2:8" ht="18.75" customHeight="1" thickBot="1" x14ac:dyDescent="0.35">
      <c r="B30" s="177">
        <v>10</v>
      </c>
      <c r="C30" s="230" t="s">
        <v>284</v>
      </c>
      <c r="D30" s="194">
        <v>0</v>
      </c>
      <c r="E30" s="195">
        <v>0</v>
      </c>
      <c r="F30" s="257">
        <v>0</v>
      </c>
      <c r="G30" s="222">
        <v>0</v>
      </c>
    </row>
    <row r="31" spans="2:8" ht="18.75" customHeight="1" thickBot="1" x14ac:dyDescent="0.35">
      <c r="B31" s="202">
        <v>11</v>
      </c>
      <c r="C31" s="185" t="s">
        <v>181</v>
      </c>
      <c r="D31" s="283">
        <v>51471390</v>
      </c>
      <c r="E31" s="284">
        <v>5430862</v>
      </c>
      <c r="F31" s="285">
        <v>0.36</v>
      </c>
      <c r="G31" s="283">
        <v>53392904</v>
      </c>
    </row>
    <row r="32" spans="2:8" x14ac:dyDescent="0.3">
      <c r="B32" s="175"/>
      <c r="C32" s="81"/>
      <c r="D32" s="178"/>
      <c r="E32" s="188"/>
      <c r="F32" s="252"/>
      <c r="G32" s="192"/>
    </row>
    <row r="33" spans="2:7" x14ac:dyDescent="0.3">
      <c r="B33" s="175"/>
      <c r="C33" s="81" t="s">
        <v>183</v>
      </c>
      <c r="D33" s="178"/>
      <c r="E33" s="188"/>
      <c r="F33" s="252"/>
      <c r="G33" s="192"/>
    </row>
    <row r="34" spans="2:7" ht="24.95" customHeight="1" thickBot="1" x14ac:dyDescent="0.35">
      <c r="B34" s="177">
        <v>1</v>
      </c>
      <c r="C34" s="182" t="s">
        <v>275</v>
      </c>
      <c r="D34" s="194">
        <v>37838015</v>
      </c>
      <c r="E34" s="195">
        <v>3149068</v>
      </c>
      <c r="F34" s="257">
        <v>0.33200000000000002</v>
      </c>
      <c r="G34" s="222">
        <v>38875528</v>
      </c>
    </row>
    <row r="35" spans="2:7" ht="15" thickBot="1" x14ac:dyDescent="0.35">
      <c r="B35" s="177">
        <v>2</v>
      </c>
      <c r="C35" s="182" t="s">
        <v>276</v>
      </c>
      <c r="D35" s="194">
        <v>5616210</v>
      </c>
      <c r="E35" s="195">
        <v>307692</v>
      </c>
      <c r="F35" s="257">
        <v>0.252</v>
      </c>
      <c r="G35" s="222">
        <v>5677355</v>
      </c>
    </row>
    <row r="36" spans="2:7" ht="15" thickBot="1" x14ac:dyDescent="0.35">
      <c r="B36" s="177">
        <v>3</v>
      </c>
      <c r="C36" s="182" t="s">
        <v>277</v>
      </c>
      <c r="D36" s="194">
        <v>2095228</v>
      </c>
      <c r="E36" s="195">
        <v>103554</v>
      </c>
      <c r="F36" s="257">
        <v>0.53</v>
      </c>
      <c r="G36" s="222">
        <v>2150093</v>
      </c>
    </row>
    <row r="37" spans="2:7" ht="15" thickBot="1" x14ac:dyDescent="0.35">
      <c r="B37" s="177">
        <v>4</v>
      </c>
      <c r="C37" s="230" t="s">
        <v>278</v>
      </c>
      <c r="D37" s="194">
        <v>402192</v>
      </c>
      <c r="E37" s="195">
        <v>157130</v>
      </c>
      <c r="F37" s="257">
        <v>0.23300000000000001</v>
      </c>
      <c r="G37" s="222">
        <v>438835</v>
      </c>
    </row>
    <row r="38" spans="2:7" ht="15" thickBot="1" x14ac:dyDescent="0.35">
      <c r="B38" s="177">
        <v>5</v>
      </c>
      <c r="C38" s="182" t="s">
        <v>279</v>
      </c>
      <c r="D38" s="194">
        <v>4645361</v>
      </c>
      <c r="E38" s="195">
        <v>1051485</v>
      </c>
      <c r="F38" s="257">
        <v>0.42699999999999999</v>
      </c>
      <c r="G38" s="222">
        <v>5083452</v>
      </c>
    </row>
    <row r="39" spans="2:7" ht="15" thickBot="1" x14ac:dyDescent="0.35">
      <c r="B39" s="177">
        <v>6</v>
      </c>
      <c r="C39" s="182" t="s">
        <v>280</v>
      </c>
      <c r="D39" s="194">
        <v>323720</v>
      </c>
      <c r="E39" s="195">
        <v>6047</v>
      </c>
      <c r="F39" s="257">
        <v>0.36399999999999999</v>
      </c>
      <c r="G39" s="222">
        <v>325919</v>
      </c>
    </row>
    <row r="40" spans="2:7" ht="15" thickBot="1" x14ac:dyDescent="0.35">
      <c r="B40" s="177">
        <v>7</v>
      </c>
      <c r="C40" s="230" t="s">
        <v>281</v>
      </c>
      <c r="D40" s="194">
        <v>648117</v>
      </c>
      <c r="E40" s="195">
        <v>191453</v>
      </c>
      <c r="F40" s="257">
        <v>0.439</v>
      </c>
      <c r="G40" s="222">
        <v>719964</v>
      </c>
    </row>
    <row r="41" spans="2:7" ht="15" thickBot="1" x14ac:dyDescent="0.35">
      <c r="B41" s="177">
        <v>8</v>
      </c>
      <c r="C41" s="230" t="s">
        <v>282</v>
      </c>
      <c r="D41" s="197">
        <v>85796</v>
      </c>
      <c r="E41" s="195">
        <v>0</v>
      </c>
      <c r="F41" s="257">
        <v>0</v>
      </c>
      <c r="G41" s="222">
        <v>85798</v>
      </c>
    </row>
    <row r="42" spans="2:7" ht="15" thickBot="1" x14ac:dyDescent="0.35">
      <c r="B42" s="177">
        <v>9</v>
      </c>
      <c r="C42" s="230" t="s">
        <v>283</v>
      </c>
      <c r="D42" s="194">
        <v>0</v>
      </c>
      <c r="E42" s="195">
        <v>0</v>
      </c>
      <c r="F42" s="257">
        <v>0</v>
      </c>
      <c r="G42" s="222">
        <v>0</v>
      </c>
    </row>
    <row r="43" spans="2:7" ht="15" thickBot="1" x14ac:dyDescent="0.35">
      <c r="B43" s="177">
        <v>10</v>
      </c>
      <c r="C43" s="230" t="s">
        <v>284</v>
      </c>
      <c r="D43" s="258">
        <v>0</v>
      </c>
      <c r="E43" s="195">
        <v>0</v>
      </c>
      <c r="F43" s="257">
        <v>0</v>
      </c>
      <c r="G43" s="222">
        <v>0</v>
      </c>
    </row>
    <row r="44" spans="2:7" ht="15" thickBot="1" x14ac:dyDescent="0.35">
      <c r="B44" s="202">
        <v>11</v>
      </c>
      <c r="C44" s="185" t="s">
        <v>181</v>
      </c>
      <c r="D44" s="232">
        <v>51654639</v>
      </c>
      <c r="E44" s="191">
        <v>4966429</v>
      </c>
      <c r="F44" s="251">
        <v>0.35199999999999998</v>
      </c>
      <c r="G44" s="232">
        <v>53356944</v>
      </c>
    </row>
    <row r="45" spans="2:7" ht="9" customHeight="1" x14ac:dyDescent="0.3">
      <c r="B45" s="157"/>
      <c r="C45" s="175"/>
      <c r="D45" s="64"/>
      <c r="E45" s="64"/>
      <c r="F45" s="64"/>
      <c r="G45" s="64"/>
    </row>
    <row r="46" spans="2:7" x14ac:dyDescent="0.3">
      <c r="B46" s="159" t="s">
        <v>285</v>
      </c>
      <c r="C46" s="28"/>
      <c r="D46" s="28"/>
      <c r="E46" s="28"/>
      <c r="F46" s="28"/>
      <c r="G46" s="28"/>
    </row>
    <row r="47" spans="2:7" x14ac:dyDescent="0.3">
      <c r="B47" s="159" t="s">
        <v>286</v>
      </c>
      <c r="C47" s="122"/>
      <c r="D47" s="122"/>
      <c r="E47" s="122"/>
      <c r="F47" s="122"/>
      <c r="G47" s="122"/>
    </row>
  </sheetData>
  <pageMargins left="0.51181102362204722" right="0.51181102362204722" top="1.2598425196850394" bottom="0.31496062992125984" header="0.23622047244094491" footer="3.937007874015748E-2"/>
  <pageSetup scale="51" fitToWidth="0" orientation="landscape" r:id="rId1"/>
  <headerFooter scaleWithDoc="0">
    <oddHeader>&amp;L&amp;G</oddHeader>
    <oddFooter>&amp;C&amp;"Open Sans,Regular"&amp;8&amp;P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B1:I41"/>
  <sheetViews>
    <sheetView showGridLines="0" zoomScale="89" zoomScaleNormal="89" workbookViewId="0">
      <selection activeCell="M19" sqref="M19"/>
    </sheetView>
  </sheetViews>
  <sheetFormatPr defaultColWidth="9" defaultRowHeight="14.25" x14ac:dyDescent="0.3"/>
  <cols>
    <col min="1" max="2" width="9" style="25"/>
    <col min="3" max="3" width="51.5" style="25" customWidth="1"/>
    <col min="4" max="4" width="12.125" style="25" customWidth="1"/>
    <col min="5" max="5" width="11" style="25" customWidth="1"/>
    <col min="6" max="6" width="9" style="25"/>
    <col min="7" max="7" width="13.25" style="25" customWidth="1"/>
    <col min="8" max="16384" width="9" style="25"/>
  </cols>
  <sheetData>
    <row r="1" spans="2:9" ht="16.5" customHeight="1" x14ac:dyDescent="0.3"/>
    <row r="2" spans="2:9" ht="16.5" customHeight="1" x14ac:dyDescent="0.3"/>
    <row r="3" spans="2:9" ht="16.5" x14ac:dyDescent="0.3">
      <c r="B3" s="26" t="s">
        <v>287</v>
      </c>
    </row>
    <row r="4" spans="2:9" ht="16.5" x14ac:dyDescent="0.3">
      <c r="B4" s="26"/>
    </row>
    <row r="5" spans="2:9" x14ac:dyDescent="0.3">
      <c r="B5" s="99"/>
      <c r="C5" s="90"/>
      <c r="D5" s="72" t="s">
        <v>56</v>
      </c>
      <c r="E5" s="72" t="s">
        <v>57</v>
      </c>
      <c r="F5" s="72" t="s">
        <v>58</v>
      </c>
      <c r="G5" s="72" t="s">
        <v>59</v>
      </c>
      <c r="H5" s="72" t="s">
        <v>60</v>
      </c>
      <c r="I5" s="72" t="s">
        <v>165</v>
      </c>
    </row>
    <row r="6" spans="2:9" ht="44.25" x14ac:dyDescent="0.3">
      <c r="B6" s="104"/>
      <c r="C6" s="104" t="s">
        <v>172</v>
      </c>
      <c r="D6" s="102" t="s">
        <v>288</v>
      </c>
      <c r="E6" s="102" t="s">
        <v>289</v>
      </c>
      <c r="F6" s="102" t="s">
        <v>290</v>
      </c>
      <c r="G6" s="102" t="s">
        <v>291</v>
      </c>
      <c r="H6" s="102" t="s">
        <v>292</v>
      </c>
      <c r="I6" s="102" t="s">
        <v>293</v>
      </c>
    </row>
    <row r="7" spans="2:9" x14ac:dyDescent="0.3">
      <c r="B7" s="66"/>
      <c r="C7" s="63" t="s">
        <v>177</v>
      </c>
      <c r="D7" s="63"/>
      <c r="E7" s="63"/>
      <c r="F7" s="63"/>
      <c r="G7" s="63"/>
      <c r="H7" s="63"/>
      <c r="I7" s="63"/>
    </row>
    <row r="8" spans="2:9" x14ac:dyDescent="0.3">
      <c r="B8" s="70">
        <v>1</v>
      </c>
      <c r="C8" s="59" t="s">
        <v>294</v>
      </c>
      <c r="D8" s="64">
        <v>95548</v>
      </c>
      <c r="E8" s="64">
        <v>95821</v>
      </c>
      <c r="F8" s="96"/>
      <c r="G8" s="114">
        <v>1.4</v>
      </c>
      <c r="H8" s="64">
        <f>ROUND((D8+E8)*G8,0)</f>
        <v>267917</v>
      </c>
      <c r="I8" s="64">
        <v>53588</v>
      </c>
    </row>
    <row r="9" spans="2:9" x14ac:dyDescent="0.3">
      <c r="B9" s="70">
        <v>2</v>
      </c>
      <c r="C9" s="59" t="s">
        <v>295</v>
      </c>
      <c r="D9" s="96"/>
      <c r="E9" s="96"/>
      <c r="F9" s="64">
        <v>0</v>
      </c>
      <c r="G9" s="64">
        <v>0</v>
      </c>
      <c r="H9" s="64">
        <v>0</v>
      </c>
      <c r="I9" s="64">
        <v>0</v>
      </c>
    </row>
    <row r="10" spans="2:9" x14ac:dyDescent="0.3">
      <c r="B10" s="70">
        <v>3</v>
      </c>
      <c r="C10" s="59" t="s">
        <v>296</v>
      </c>
      <c r="D10" s="96"/>
      <c r="E10" s="96"/>
      <c r="F10" s="96"/>
      <c r="G10" s="96"/>
      <c r="H10" s="64">
        <v>0</v>
      </c>
      <c r="I10" s="64">
        <v>0</v>
      </c>
    </row>
    <row r="11" spans="2:9" x14ac:dyDescent="0.3">
      <c r="B11" s="70">
        <v>4</v>
      </c>
      <c r="C11" s="59" t="s">
        <v>297</v>
      </c>
      <c r="D11" s="96"/>
      <c r="E11" s="96"/>
      <c r="F11" s="96"/>
      <c r="G11" s="96"/>
      <c r="H11" s="64">
        <v>10712</v>
      </c>
      <c r="I11" s="64">
        <v>2142</v>
      </c>
    </row>
    <row r="12" spans="2:9" x14ac:dyDescent="0.3">
      <c r="B12" s="70">
        <v>5</v>
      </c>
      <c r="C12" s="59" t="s">
        <v>298</v>
      </c>
      <c r="D12" s="96"/>
      <c r="E12" s="96"/>
      <c r="F12" s="96"/>
      <c r="G12" s="96"/>
      <c r="H12" s="64">
        <v>0</v>
      </c>
      <c r="I12" s="64">
        <v>0</v>
      </c>
    </row>
    <row r="13" spans="2:9" x14ac:dyDescent="0.3">
      <c r="B13" s="91">
        <v>6</v>
      </c>
      <c r="C13" s="115" t="s">
        <v>181</v>
      </c>
      <c r="D13" s="95"/>
      <c r="E13" s="95"/>
      <c r="F13" s="95"/>
      <c r="G13" s="95"/>
      <c r="H13" s="95"/>
      <c r="I13" s="93">
        <f>SUM(I8:I11)</f>
        <v>55730</v>
      </c>
    </row>
    <row r="14" spans="2:9" x14ac:dyDescent="0.3">
      <c r="B14" s="70"/>
      <c r="C14" s="100"/>
      <c r="D14" s="73"/>
      <c r="E14" s="73"/>
      <c r="F14" s="73"/>
      <c r="G14" s="73"/>
      <c r="H14" s="73"/>
      <c r="I14" s="64"/>
    </row>
    <row r="15" spans="2:9" x14ac:dyDescent="0.3">
      <c r="B15" s="92"/>
      <c r="C15" s="63" t="s">
        <v>182</v>
      </c>
      <c r="D15" s="63"/>
      <c r="E15" s="63"/>
      <c r="F15" s="63"/>
      <c r="G15" s="63"/>
      <c r="H15" s="63"/>
      <c r="I15" s="63"/>
    </row>
    <row r="16" spans="2:9" x14ac:dyDescent="0.3">
      <c r="B16" s="70">
        <v>1</v>
      </c>
      <c r="C16" s="59" t="s">
        <v>294</v>
      </c>
      <c r="D16" s="71">
        <v>113265</v>
      </c>
      <c r="E16" s="71">
        <v>96681</v>
      </c>
      <c r="F16" s="94"/>
      <c r="G16" s="107">
        <v>1.4</v>
      </c>
      <c r="H16" s="71">
        <v>293924</v>
      </c>
      <c r="I16" s="71">
        <v>67478</v>
      </c>
    </row>
    <row r="17" spans="2:9" x14ac:dyDescent="0.3">
      <c r="B17" s="70">
        <v>2</v>
      </c>
      <c r="C17" s="59" t="s">
        <v>295</v>
      </c>
      <c r="D17" s="94"/>
      <c r="E17" s="94"/>
      <c r="F17" s="71">
        <v>0</v>
      </c>
      <c r="G17" s="71">
        <v>0</v>
      </c>
      <c r="H17" s="71">
        <v>0</v>
      </c>
      <c r="I17" s="71">
        <v>0</v>
      </c>
    </row>
    <row r="18" spans="2:9" x14ac:dyDescent="0.3">
      <c r="B18" s="70">
        <v>3</v>
      </c>
      <c r="C18" s="59" t="s">
        <v>296</v>
      </c>
      <c r="D18" s="94"/>
      <c r="E18" s="94"/>
      <c r="F18" s="94"/>
      <c r="G18" s="94"/>
      <c r="H18" s="71">
        <v>0</v>
      </c>
      <c r="I18" s="71">
        <v>0</v>
      </c>
    </row>
    <row r="19" spans="2:9" x14ac:dyDescent="0.3">
      <c r="B19" s="70">
        <v>4</v>
      </c>
      <c r="C19" s="59" t="s">
        <v>297</v>
      </c>
      <c r="D19" s="94"/>
      <c r="E19" s="94"/>
      <c r="F19" s="94"/>
      <c r="G19" s="94"/>
      <c r="H19" s="71">
        <v>24399</v>
      </c>
      <c r="I19" s="71">
        <v>4880</v>
      </c>
    </row>
    <row r="20" spans="2:9" x14ac:dyDescent="0.3">
      <c r="B20" s="70">
        <v>5</v>
      </c>
      <c r="C20" s="59" t="s">
        <v>298</v>
      </c>
      <c r="D20" s="94"/>
      <c r="E20" s="94"/>
      <c r="F20" s="94"/>
      <c r="G20" s="94"/>
      <c r="H20" s="71">
        <v>0</v>
      </c>
      <c r="I20" s="71">
        <v>0</v>
      </c>
    </row>
    <row r="21" spans="2:9" x14ac:dyDescent="0.3">
      <c r="B21" s="91">
        <v>6</v>
      </c>
      <c r="C21" s="116" t="s">
        <v>181</v>
      </c>
      <c r="D21" s="117"/>
      <c r="E21" s="117"/>
      <c r="F21" s="117"/>
      <c r="G21" s="117"/>
      <c r="H21" s="117"/>
      <c r="I21" s="98">
        <v>72358</v>
      </c>
    </row>
    <row r="22" spans="2:9" x14ac:dyDescent="0.3">
      <c r="B22" s="70"/>
      <c r="C22" s="100"/>
      <c r="D22" s="73"/>
      <c r="E22" s="73"/>
      <c r="F22" s="73"/>
      <c r="G22" s="73"/>
      <c r="H22" s="73"/>
      <c r="I22" s="64"/>
    </row>
    <row r="23" spans="2:9" x14ac:dyDescent="0.3">
      <c r="B23" s="92"/>
      <c r="C23" s="63" t="s">
        <v>183</v>
      </c>
      <c r="D23" s="63"/>
      <c r="E23" s="63"/>
      <c r="F23" s="63"/>
      <c r="G23" s="63"/>
      <c r="H23" s="63"/>
      <c r="I23" s="63"/>
    </row>
    <row r="24" spans="2:9" x14ac:dyDescent="0.3">
      <c r="B24" s="70">
        <v>1</v>
      </c>
      <c r="C24" s="59" t="s">
        <v>294</v>
      </c>
      <c r="D24" s="71">
        <v>120029</v>
      </c>
      <c r="E24" s="71">
        <v>73753</v>
      </c>
      <c r="F24" s="94"/>
      <c r="G24" s="107">
        <v>1.4</v>
      </c>
      <c r="H24" s="71">
        <v>271295</v>
      </c>
      <c r="I24" s="71">
        <v>68229</v>
      </c>
    </row>
    <row r="25" spans="2:9" x14ac:dyDescent="0.3">
      <c r="B25" s="70">
        <v>2</v>
      </c>
      <c r="C25" s="59" t="s">
        <v>295</v>
      </c>
      <c r="D25" s="94"/>
      <c r="E25" s="94"/>
      <c r="F25" s="71">
        <v>0</v>
      </c>
      <c r="G25" s="71">
        <v>0</v>
      </c>
      <c r="H25" s="71">
        <v>0</v>
      </c>
      <c r="I25" s="71">
        <v>0</v>
      </c>
    </row>
    <row r="26" spans="2:9" x14ac:dyDescent="0.3">
      <c r="B26" s="70">
        <v>3</v>
      </c>
      <c r="C26" s="59" t="s">
        <v>296</v>
      </c>
      <c r="D26" s="94"/>
      <c r="E26" s="94"/>
      <c r="F26" s="94"/>
      <c r="G26" s="94"/>
      <c r="H26" s="71">
        <v>0</v>
      </c>
      <c r="I26" s="71">
        <v>0</v>
      </c>
    </row>
    <row r="27" spans="2:9" x14ac:dyDescent="0.3">
      <c r="B27" s="70">
        <v>4</v>
      </c>
      <c r="C27" s="59" t="s">
        <v>297</v>
      </c>
      <c r="D27" s="94"/>
      <c r="E27" s="94"/>
      <c r="F27" s="94"/>
      <c r="G27" s="94"/>
      <c r="H27" s="71">
        <v>20315</v>
      </c>
      <c r="I27" s="71">
        <v>4063</v>
      </c>
    </row>
    <row r="28" spans="2:9" x14ac:dyDescent="0.3">
      <c r="B28" s="70">
        <v>5</v>
      </c>
      <c r="C28" s="59" t="s">
        <v>298</v>
      </c>
      <c r="D28" s="94"/>
      <c r="E28" s="94"/>
      <c r="F28" s="94"/>
      <c r="G28" s="94"/>
      <c r="H28" s="71">
        <v>0</v>
      </c>
      <c r="I28" s="71">
        <v>0</v>
      </c>
    </row>
    <row r="29" spans="2:9" x14ac:dyDescent="0.3">
      <c r="B29" s="91">
        <v>6</v>
      </c>
      <c r="C29" s="116" t="s">
        <v>181</v>
      </c>
      <c r="D29" s="117"/>
      <c r="E29" s="117"/>
      <c r="F29" s="117"/>
      <c r="G29" s="117"/>
      <c r="H29" s="117"/>
      <c r="I29" s="98">
        <v>72292</v>
      </c>
    </row>
    <row r="30" spans="2:9" x14ac:dyDescent="0.3">
      <c r="B30" s="70"/>
      <c r="C30" s="100"/>
      <c r="D30" s="73"/>
      <c r="E30" s="73"/>
      <c r="F30" s="73"/>
      <c r="G30" s="73"/>
      <c r="H30" s="73"/>
      <c r="I30" s="64"/>
    </row>
    <row r="31" spans="2:9" x14ac:dyDescent="0.3">
      <c r="B31" s="92"/>
      <c r="C31" s="63" t="s">
        <v>184</v>
      </c>
      <c r="D31" s="63"/>
      <c r="E31" s="63"/>
      <c r="F31" s="63"/>
      <c r="G31" s="63"/>
      <c r="H31" s="63"/>
      <c r="I31" s="63"/>
    </row>
    <row r="32" spans="2:9" x14ac:dyDescent="0.3">
      <c r="B32" s="70">
        <v>1</v>
      </c>
      <c r="C32" s="59" t="s">
        <v>294</v>
      </c>
      <c r="D32" s="71">
        <v>118217</v>
      </c>
      <c r="E32" s="71">
        <v>64345</v>
      </c>
      <c r="F32" s="94"/>
      <c r="G32" s="107">
        <v>1.4</v>
      </c>
      <c r="H32" s="71">
        <v>255589</v>
      </c>
      <c r="I32" s="71">
        <v>51312</v>
      </c>
    </row>
    <row r="33" spans="2:9" x14ac:dyDescent="0.3">
      <c r="B33" s="70">
        <v>2</v>
      </c>
      <c r="C33" s="59" t="s">
        <v>295</v>
      </c>
      <c r="D33" s="94"/>
      <c r="E33" s="94"/>
      <c r="F33" s="71">
        <v>0</v>
      </c>
      <c r="G33" s="71">
        <v>0</v>
      </c>
      <c r="H33" s="71">
        <v>0</v>
      </c>
      <c r="I33" s="71">
        <v>0</v>
      </c>
    </row>
    <row r="34" spans="2:9" x14ac:dyDescent="0.3">
      <c r="B34" s="70">
        <v>3</v>
      </c>
      <c r="C34" s="59" t="s">
        <v>296</v>
      </c>
      <c r="D34" s="94"/>
      <c r="E34" s="94"/>
      <c r="F34" s="94"/>
      <c r="G34" s="94"/>
      <c r="H34" s="71">
        <v>0</v>
      </c>
      <c r="I34" s="71">
        <v>0</v>
      </c>
    </row>
    <row r="35" spans="2:9" x14ac:dyDescent="0.3">
      <c r="B35" s="70">
        <v>4</v>
      </c>
      <c r="C35" s="59" t="s">
        <v>297</v>
      </c>
      <c r="D35" s="94"/>
      <c r="E35" s="94"/>
      <c r="F35" s="94"/>
      <c r="G35" s="94"/>
      <c r="H35" s="71">
        <v>41319</v>
      </c>
      <c r="I35" s="71">
        <v>8264</v>
      </c>
    </row>
    <row r="36" spans="2:9" x14ac:dyDescent="0.3">
      <c r="B36" s="70">
        <v>5</v>
      </c>
      <c r="C36" s="59" t="s">
        <v>298</v>
      </c>
      <c r="D36" s="94"/>
      <c r="E36" s="94"/>
      <c r="F36" s="94"/>
      <c r="G36" s="94"/>
      <c r="H36" s="71">
        <v>0</v>
      </c>
      <c r="I36" s="71">
        <v>0</v>
      </c>
    </row>
    <row r="37" spans="2:9" x14ac:dyDescent="0.3">
      <c r="B37" s="91">
        <v>6</v>
      </c>
      <c r="C37" s="116" t="s">
        <v>181</v>
      </c>
      <c r="D37" s="117"/>
      <c r="E37" s="117"/>
      <c r="F37" s="117"/>
      <c r="G37" s="117"/>
      <c r="H37" s="117"/>
      <c r="I37" s="98">
        <v>59576</v>
      </c>
    </row>
    <row r="38" spans="2:9" ht="6" customHeight="1" x14ac:dyDescent="0.3">
      <c r="B38" s="325"/>
      <c r="C38" s="325"/>
      <c r="D38" s="325"/>
      <c r="E38" s="325"/>
      <c r="F38" s="325"/>
      <c r="G38" s="325"/>
      <c r="H38" s="325"/>
      <c r="I38" s="325"/>
    </row>
    <row r="39" spans="2:9" ht="55.5" customHeight="1" x14ac:dyDescent="0.3">
      <c r="B39" s="326" t="s">
        <v>299</v>
      </c>
      <c r="C39" s="326"/>
      <c r="D39" s="326"/>
      <c r="E39" s="326"/>
      <c r="F39" s="326"/>
      <c r="G39" s="326"/>
      <c r="H39" s="326"/>
      <c r="I39" s="326"/>
    </row>
    <row r="40" spans="2:9" ht="25.5" customHeight="1" x14ac:dyDescent="0.3">
      <c r="B40" s="326" t="s">
        <v>300</v>
      </c>
      <c r="C40" s="326"/>
      <c r="D40" s="326"/>
      <c r="E40" s="326"/>
      <c r="F40" s="326"/>
      <c r="G40" s="326"/>
      <c r="H40" s="326"/>
      <c r="I40" s="326"/>
    </row>
    <row r="41" spans="2:9" ht="20.25" customHeight="1" x14ac:dyDescent="0.3">
      <c r="B41" s="326" t="s">
        <v>301</v>
      </c>
      <c r="C41" s="326"/>
      <c r="D41" s="326"/>
      <c r="E41" s="326"/>
      <c r="F41" s="326"/>
      <c r="G41" s="326"/>
      <c r="H41" s="326"/>
      <c r="I41" s="326"/>
    </row>
  </sheetData>
  <mergeCells count="4">
    <mergeCell ref="B38:I38"/>
    <mergeCell ref="B39:I39"/>
    <mergeCell ref="B40:I40"/>
    <mergeCell ref="B41:I41"/>
  </mergeCells>
  <phoneticPr fontId="32" type="noConversion"/>
  <pageMargins left="0.5" right="0.5" top="1.25" bottom="0.3" header="0.25" footer="0.05"/>
  <pageSetup scale="70" orientation="landscape" r:id="rId1"/>
  <headerFooter scaleWithDoc="0">
    <oddHeader>&amp;L&amp;G</oddHeader>
    <oddFooter>&amp;C&amp;"Open Sans,Regular"&amp;8&amp;P</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62363-54DA-4963-997C-E97301EE46E4}">
  <dimension ref="B1:S62"/>
  <sheetViews>
    <sheetView showGridLines="0" zoomScale="62" zoomScaleNormal="73" workbookViewId="0">
      <pane xSplit="2" ySplit="11" topLeftCell="C12" activePane="bottomRight" state="frozen"/>
      <selection activeCell="M19" sqref="M19"/>
      <selection pane="topRight" activeCell="M19" sqref="M19"/>
      <selection pane="bottomLeft" activeCell="M19" sqref="M19"/>
      <selection pane="bottomRight" activeCell="M19" sqref="M19"/>
    </sheetView>
  </sheetViews>
  <sheetFormatPr defaultColWidth="9" defaultRowHeight="14.25" x14ac:dyDescent="0.3"/>
  <cols>
    <col min="1" max="1" width="9" style="47"/>
    <col min="2" max="2" width="53.75" style="47" customWidth="1"/>
    <col min="3" max="3" width="12.625" style="47" bestFit="1" customWidth="1"/>
    <col min="4" max="4" width="9.125" style="47" bestFit="1" customWidth="1"/>
    <col min="5" max="6" width="11.75" style="47" bestFit="1" customWidth="1"/>
    <col min="7" max="7" width="10.125" style="47" bestFit="1" customWidth="1"/>
    <col min="8" max="8" width="11.625" style="47" bestFit="1" customWidth="1"/>
    <col min="9" max="9" width="12" style="47" bestFit="1" customWidth="1"/>
    <col min="10" max="10" width="9.125" style="47" bestFit="1" customWidth="1"/>
    <col min="11" max="11" width="10.125" style="47" bestFit="1" customWidth="1"/>
    <col min="12" max="12" width="11.625" style="47" bestFit="1" customWidth="1"/>
    <col min="13" max="13" width="9.125" style="47" bestFit="1" customWidth="1"/>
    <col min="14" max="14" width="10.375" style="47" bestFit="1" customWidth="1"/>
    <col min="15" max="15" width="12.625" style="47" bestFit="1" customWidth="1"/>
    <col min="16" max="16" width="11.375" style="47" customWidth="1"/>
    <col min="17" max="17" width="4.75" style="47" customWidth="1"/>
    <col min="18" max="16384" width="9" style="47"/>
  </cols>
  <sheetData>
    <row r="1" spans="2:19" ht="16.5" customHeight="1" x14ac:dyDescent="0.3"/>
    <row r="2" spans="2:19" ht="16.5" customHeight="1" x14ac:dyDescent="0.3"/>
    <row r="3" spans="2:19" ht="16.5" x14ac:dyDescent="0.3">
      <c r="B3" s="51" t="s">
        <v>302</v>
      </c>
    </row>
    <row r="4" spans="2:19" ht="17.25" thickBot="1" x14ac:dyDescent="0.35">
      <c r="B4" s="54"/>
      <c r="C4" s="52"/>
      <c r="D4" s="52"/>
      <c r="E4" s="52"/>
      <c r="F4" s="52"/>
      <c r="G4" s="52"/>
      <c r="H4" s="52"/>
      <c r="I4" s="52"/>
      <c r="J4" s="52"/>
      <c r="K4" s="52"/>
      <c r="L4" s="52"/>
      <c r="M4" s="52"/>
      <c r="N4" s="52"/>
      <c r="O4" s="52"/>
      <c r="P4" s="52"/>
    </row>
    <row r="5" spans="2:19" ht="15" thickBot="1" x14ac:dyDescent="0.35">
      <c r="B5" s="55" t="s">
        <v>303</v>
      </c>
      <c r="C5" s="56" t="s">
        <v>56</v>
      </c>
      <c r="D5" s="56" t="s">
        <v>57</v>
      </c>
      <c r="E5" s="56" t="s">
        <v>58</v>
      </c>
      <c r="F5" s="56" t="s">
        <v>59</v>
      </c>
      <c r="G5" s="56" t="s">
        <v>60</v>
      </c>
      <c r="H5" s="53" t="s">
        <v>165</v>
      </c>
      <c r="I5" s="53" t="s">
        <v>166</v>
      </c>
      <c r="J5" s="53" t="s">
        <v>304</v>
      </c>
      <c r="K5" s="53" t="s">
        <v>305</v>
      </c>
      <c r="L5" s="56" t="s">
        <v>306</v>
      </c>
      <c r="M5" s="56" t="s">
        <v>307</v>
      </c>
      <c r="N5" s="56" t="s">
        <v>308</v>
      </c>
      <c r="O5" s="56" t="s">
        <v>309</v>
      </c>
      <c r="P5" s="68" t="s">
        <v>310</v>
      </c>
    </row>
    <row r="6" spans="2:19" x14ac:dyDescent="0.3">
      <c r="B6" s="57" t="s">
        <v>311</v>
      </c>
      <c r="C6" s="335">
        <v>0</v>
      </c>
      <c r="D6" s="335">
        <v>0.1</v>
      </c>
      <c r="E6" s="335">
        <v>0.2</v>
      </c>
      <c r="F6" s="335">
        <v>0.3</v>
      </c>
      <c r="G6" s="335">
        <v>0.4</v>
      </c>
      <c r="H6" s="332">
        <v>0.5</v>
      </c>
      <c r="I6" s="332">
        <v>0.75</v>
      </c>
      <c r="J6" s="332">
        <v>0.8</v>
      </c>
      <c r="K6" s="332">
        <v>0.85</v>
      </c>
      <c r="L6" s="335">
        <v>1</v>
      </c>
      <c r="M6" s="335">
        <v>1.3</v>
      </c>
      <c r="N6" s="335">
        <v>1.5</v>
      </c>
      <c r="O6" s="339" t="s">
        <v>312</v>
      </c>
      <c r="P6" s="329" t="s">
        <v>313</v>
      </c>
    </row>
    <row r="7" spans="2:19" x14ac:dyDescent="0.3">
      <c r="B7" s="338"/>
      <c r="C7" s="336"/>
      <c r="D7" s="336"/>
      <c r="E7" s="336"/>
      <c r="F7" s="336"/>
      <c r="G7" s="336"/>
      <c r="H7" s="333"/>
      <c r="I7" s="333"/>
      <c r="J7" s="333"/>
      <c r="K7" s="333"/>
      <c r="L7" s="336"/>
      <c r="M7" s="336"/>
      <c r="N7" s="336"/>
      <c r="O7" s="340"/>
      <c r="P7" s="330"/>
    </row>
    <row r="8" spans="2:19" x14ac:dyDescent="0.3">
      <c r="B8" s="338"/>
      <c r="C8" s="336"/>
      <c r="D8" s="336"/>
      <c r="E8" s="336"/>
      <c r="F8" s="336"/>
      <c r="G8" s="336"/>
      <c r="H8" s="333"/>
      <c r="I8" s="333"/>
      <c r="J8" s="333"/>
      <c r="K8" s="333"/>
      <c r="L8" s="336"/>
      <c r="M8" s="336"/>
      <c r="N8" s="336"/>
      <c r="O8" s="340"/>
      <c r="P8" s="330"/>
    </row>
    <row r="9" spans="2:19" x14ac:dyDescent="0.3">
      <c r="B9" s="338"/>
      <c r="C9" s="336"/>
      <c r="D9" s="336"/>
      <c r="E9" s="336"/>
      <c r="F9" s="336"/>
      <c r="G9" s="336"/>
      <c r="H9" s="333"/>
      <c r="I9" s="333"/>
      <c r="J9" s="333"/>
      <c r="K9" s="333"/>
      <c r="L9" s="336"/>
      <c r="M9" s="336"/>
      <c r="N9" s="336"/>
      <c r="O9" s="340"/>
      <c r="P9" s="330"/>
    </row>
    <row r="10" spans="2:19" x14ac:dyDescent="0.3">
      <c r="B10" s="338"/>
      <c r="C10" s="336"/>
      <c r="D10" s="336"/>
      <c r="E10" s="336"/>
      <c r="F10" s="336"/>
      <c r="G10" s="336"/>
      <c r="H10" s="333"/>
      <c r="I10" s="333"/>
      <c r="J10" s="333"/>
      <c r="K10" s="333"/>
      <c r="L10" s="336"/>
      <c r="M10" s="336"/>
      <c r="N10" s="336"/>
      <c r="O10" s="340"/>
      <c r="P10" s="330"/>
    </row>
    <row r="11" spans="2:19" ht="15" thickBot="1" x14ac:dyDescent="0.35">
      <c r="B11" s="58" t="s">
        <v>314</v>
      </c>
      <c r="C11" s="337"/>
      <c r="D11" s="337"/>
      <c r="E11" s="337"/>
      <c r="F11" s="337"/>
      <c r="G11" s="337"/>
      <c r="H11" s="334"/>
      <c r="I11" s="334"/>
      <c r="J11" s="334"/>
      <c r="K11" s="334"/>
      <c r="L11" s="337"/>
      <c r="M11" s="337"/>
      <c r="N11" s="337"/>
      <c r="O11" s="341"/>
      <c r="P11" s="331"/>
    </row>
    <row r="12" spans="2:19" ht="22.5" customHeight="1" x14ac:dyDescent="0.3">
      <c r="B12" s="121" t="s">
        <v>177</v>
      </c>
      <c r="C12" s="63"/>
      <c r="D12" s="63"/>
      <c r="E12" s="63"/>
      <c r="F12" s="63"/>
      <c r="G12" s="63"/>
      <c r="H12" s="63"/>
      <c r="I12" s="63"/>
      <c r="J12" s="63"/>
      <c r="K12" s="63"/>
      <c r="L12" s="63"/>
      <c r="M12" s="63"/>
      <c r="N12" s="63"/>
      <c r="O12" s="63"/>
      <c r="P12" s="63"/>
      <c r="Q12" s="63"/>
    </row>
    <row r="13" spans="2:19" ht="15" thickBot="1" x14ac:dyDescent="0.35">
      <c r="B13" s="122" t="s">
        <v>315</v>
      </c>
      <c r="C13" s="119">
        <v>0</v>
      </c>
      <c r="D13" s="119">
        <v>0</v>
      </c>
      <c r="E13" s="119">
        <v>0</v>
      </c>
      <c r="F13" s="127"/>
      <c r="G13" s="127"/>
      <c r="H13" s="119">
        <v>0</v>
      </c>
      <c r="I13" s="119">
        <v>0</v>
      </c>
      <c r="J13" s="127"/>
      <c r="K13" s="127"/>
      <c r="L13" s="119">
        <v>0</v>
      </c>
      <c r="M13" s="127"/>
      <c r="N13" s="238">
        <v>0</v>
      </c>
      <c r="O13" s="238">
        <v>0</v>
      </c>
      <c r="P13" s="119">
        <f>SUM(C13:O13)</f>
        <v>0</v>
      </c>
    </row>
    <row r="14" spans="2:19" ht="15" thickBot="1" x14ac:dyDescent="0.35">
      <c r="B14" s="122" t="s">
        <v>214</v>
      </c>
      <c r="C14" s="119">
        <v>0</v>
      </c>
      <c r="D14" s="119">
        <v>0</v>
      </c>
      <c r="E14" s="119">
        <v>0</v>
      </c>
      <c r="F14" s="128"/>
      <c r="G14" s="128"/>
      <c r="H14" s="119">
        <v>0</v>
      </c>
      <c r="I14" s="119">
        <v>0</v>
      </c>
      <c r="J14" s="127"/>
      <c r="K14" s="127"/>
      <c r="L14" s="119">
        <v>0</v>
      </c>
      <c r="M14" s="127"/>
      <c r="N14" s="238">
        <v>0</v>
      </c>
      <c r="O14" s="238">
        <v>0</v>
      </c>
      <c r="P14" s="119">
        <f t="shared" ref="P14:P18" si="0">SUM(C14:O14)</f>
        <v>0</v>
      </c>
      <c r="Q14" s="236"/>
    </row>
    <row r="15" spans="2:19" x14ac:dyDescent="0.3">
      <c r="B15" s="122" t="s">
        <v>316</v>
      </c>
      <c r="C15" s="119">
        <v>0</v>
      </c>
      <c r="D15" s="119">
        <v>0</v>
      </c>
      <c r="E15" s="119">
        <v>0</v>
      </c>
      <c r="F15" s="127"/>
      <c r="G15" s="127"/>
      <c r="H15" s="119">
        <v>0</v>
      </c>
      <c r="I15" s="119">
        <v>0</v>
      </c>
      <c r="J15" s="127"/>
      <c r="K15" s="127"/>
      <c r="L15" s="119">
        <v>0</v>
      </c>
      <c r="M15" s="127"/>
      <c r="N15" s="238">
        <v>0</v>
      </c>
      <c r="O15" s="238">
        <v>0</v>
      </c>
      <c r="P15" s="119">
        <f t="shared" si="0"/>
        <v>0</v>
      </c>
      <c r="Q15" s="236"/>
      <c r="S15" s="161"/>
    </row>
    <row r="16" spans="2:19" x14ac:dyDescent="0.3">
      <c r="B16" s="164" t="s">
        <v>216</v>
      </c>
      <c r="C16" s="119">
        <v>0</v>
      </c>
      <c r="D16" s="119">
        <v>0</v>
      </c>
      <c r="E16" s="119">
        <v>278623</v>
      </c>
      <c r="F16" s="119">
        <v>0</v>
      </c>
      <c r="G16" s="119">
        <v>0</v>
      </c>
      <c r="H16" s="119">
        <v>0</v>
      </c>
      <c r="I16" s="119">
        <v>0</v>
      </c>
      <c r="J16" s="127"/>
      <c r="K16" s="127"/>
      <c r="L16" s="119">
        <v>0</v>
      </c>
      <c r="M16" s="127"/>
      <c r="N16" s="238">
        <v>0</v>
      </c>
      <c r="O16" s="238">
        <v>0</v>
      </c>
      <c r="P16" s="119">
        <f>SUM(C16:O16)</f>
        <v>278623</v>
      </c>
      <c r="Q16" s="236"/>
      <c r="S16" s="161"/>
    </row>
    <row r="17" spans="2:17" x14ac:dyDescent="0.3">
      <c r="B17" s="164" t="s">
        <v>317</v>
      </c>
      <c r="C17" s="119">
        <v>0</v>
      </c>
      <c r="D17" s="119">
        <v>0</v>
      </c>
      <c r="E17" s="119">
        <v>0</v>
      </c>
      <c r="F17" s="119">
        <v>0</v>
      </c>
      <c r="G17" s="119">
        <v>0</v>
      </c>
      <c r="H17" s="119">
        <v>0</v>
      </c>
      <c r="I17" s="119">
        <v>0</v>
      </c>
      <c r="J17" s="127"/>
      <c r="K17" s="127"/>
      <c r="L17" s="119">
        <v>0</v>
      </c>
      <c r="M17" s="127"/>
      <c r="N17" s="238">
        <v>0</v>
      </c>
      <c r="O17" s="238">
        <v>0</v>
      </c>
      <c r="P17" s="119">
        <f t="shared" si="0"/>
        <v>0</v>
      </c>
      <c r="Q17" s="236"/>
    </row>
    <row r="18" spans="2:17" x14ac:dyDescent="0.3">
      <c r="B18" s="122" t="s">
        <v>219</v>
      </c>
      <c r="C18" s="119">
        <v>0</v>
      </c>
      <c r="D18" s="119">
        <v>0</v>
      </c>
      <c r="E18" s="119">
        <v>0</v>
      </c>
      <c r="F18" s="127"/>
      <c r="G18" s="127"/>
      <c r="H18" s="119">
        <v>0</v>
      </c>
      <c r="I18" s="119">
        <v>0</v>
      </c>
      <c r="J18" s="119">
        <v>0</v>
      </c>
      <c r="K18" s="119">
        <v>0</v>
      </c>
      <c r="L18" s="119">
        <v>0</v>
      </c>
      <c r="M18" s="119">
        <v>0</v>
      </c>
      <c r="N18" s="238">
        <v>0</v>
      </c>
      <c r="O18" s="238">
        <v>0</v>
      </c>
      <c r="P18" s="119">
        <f t="shared" si="0"/>
        <v>0</v>
      </c>
      <c r="Q18" s="236"/>
    </row>
    <row r="19" spans="2:17" x14ac:dyDescent="0.3">
      <c r="B19" s="241" t="s">
        <v>221</v>
      </c>
      <c r="C19" s="119">
        <v>0</v>
      </c>
      <c r="D19" s="119">
        <v>0</v>
      </c>
      <c r="E19" s="119">
        <v>0</v>
      </c>
      <c r="F19" s="127"/>
      <c r="G19" s="127"/>
      <c r="H19" s="119">
        <v>0</v>
      </c>
      <c r="I19" s="119">
        <v>0</v>
      </c>
      <c r="J19" s="119">
        <v>0</v>
      </c>
      <c r="K19" s="119">
        <v>0</v>
      </c>
      <c r="L19" s="119">
        <v>0</v>
      </c>
      <c r="M19" s="119">
        <v>0</v>
      </c>
      <c r="N19" s="238">
        <v>0</v>
      </c>
      <c r="O19" s="238">
        <v>0</v>
      </c>
      <c r="P19" s="119">
        <f t="shared" ref="P19:P20" si="1">SUM(C19:O19)</f>
        <v>0</v>
      </c>
      <c r="Q19" s="236"/>
    </row>
    <row r="20" spans="2:17" x14ac:dyDescent="0.3">
      <c r="B20" s="164" t="s">
        <v>318</v>
      </c>
      <c r="C20" s="119">
        <v>0</v>
      </c>
      <c r="D20" s="119">
        <v>0</v>
      </c>
      <c r="E20" s="119">
        <v>0</v>
      </c>
      <c r="F20" s="127"/>
      <c r="G20" s="127"/>
      <c r="H20" s="119">
        <v>0</v>
      </c>
      <c r="I20" s="287">
        <v>6</v>
      </c>
      <c r="J20" s="127"/>
      <c r="K20" s="119">
        <v>0</v>
      </c>
      <c r="L20" s="119">
        <v>0</v>
      </c>
      <c r="M20" s="127"/>
      <c r="N20" s="238">
        <v>0</v>
      </c>
      <c r="O20" s="238">
        <v>0</v>
      </c>
      <c r="P20" s="119">
        <f t="shared" si="1"/>
        <v>6</v>
      </c>
      <c r="Q20" s="236"/>
    </row>
    <row r="21" spans="2:17" x14ac:dyDescent="0.3">
      <c r="B21" s="164" t="s">
        <v>319</v>
      </c>
      <c r="C21" s="119">
        <v>0</v>
      </c>
      <c r="D21" s="119">
        <v>0</v>
      </c>
      <c r="E21" s="119">
        <v>0</v>
      </c>
      <c r="F21" s="127"/>
      <c r="G21" s="127"/>
      <c r="H21" s="119">
        <v>0</v>
      </c>
      <c r="I21" s="119">
        <v>0</v>
      </c>
      <c r="J21" s="127"/>
      <c r="K21" s="119">
        <v>0</v>
      </c>
      <c r="L21" s="119">
        <v>0</v>
      </c>
      <c r="M21" s="127"/>
      <c r="N21" s="238">
        <v>0</v>
      </c>
      <c r="O21" s="238">
        <v>0</v>
      </c>
      <c r="P21" s="119">
        <f t="shared" ref="P21:P22" si="2">SUM(C21:O21)</f>
        <v>0</v>
      </c>
      <c r="Q21" s="236"/>
    </row>
    <row r="22" spans="2:17" x14ac:dyDescent="0.3">
      <c r="B22" s="240" t="s">
        <v>242</v>
      </c>
      <c r="C22" s="119">
        <v>0</v>
      </c>
      <c r="D22" s="119">
        <v>0</v>
      </c>
      <c r="E22" s="119">
        <v>0</v>
      </c>
      <c r="F22" s="127"/>
      <c r="G22" s="127"/>
      <c r="H22" s="119">
        <v>0</v>
      </c>
      <c r="I22" s="119">
        <v>0</v>
      </c>
      <c r="J22" s="127"/>
      <c r="K22" s="119">
        <v>0</v>
      </c>
      <c r="L22" s="119">
        <v>0</v>
      </c>
      <c r="M22" s="127"/>
      <c r="N22" s="238">
        <v>0</v>
      </c>
      <c r="O22" s="238">
        <v>0</v>
      </c>
      <c r="P22" s="119">
        <f t="shared" si="2"/>
        <v>0</v>
      </c>
      <c r="Q22" s="236"/>
    </row>
    <row r="23" spans="2:17" s="50" customFormat="1" x14ac:dyDescent="0.3">
      <c r="B23" s="239" t="s">
        <v>181</v>
      </c>
      <c r="C23" s="129">
        <f t="shared" ref="C23:O23" si="3">SUM(C13:C22)</f>
        <v>0</v>
      </c>
      <c r="D23" s="129">
        <f t="shared" si="3"/>
        <v>0</v>
      </c>
      <c r="E23" s="129">
        <f t="shared" si="3"/>
        <v>278623</v>
      </c>
      <c r="F23" s="129">
        <f t="shared" si="3"/>
        <v>0</v>
      </c>
      <c r="G23" s="129">
        <f t="shared" si="3"/>
        <v>0</v>
      </c>
      <c r="H23" s="129">
        <f t="shared" si="3"/>
        <v>0</v>
      </c>
      <c r="I23" s="129">
        <f t="shared" si="3"/>
        <v>6</v>
      </c>
      <c r="J23" s="129">
        <f t="shared" si="3"/>
        <v>0</v>
      </c>
      <c r="K23" s="129">
        <f t="shared" si="3"/>
        <v>0</v>
      </c>
      <c r="L23" s="129">
        <f t="shared" si="3"/>
        <v>0</v>
      </c>
      <c r="M23" s="129">
        <f t="shared" si="3"/>
        <v>0</v>
      </c>
      <c r="N23" s="129">
        <f t="shared" si="3"/>
        <v>0</v>
      </c>
      <c r="O23" s="129">
        <f t="shared" si="3"/>
        <v>0</v>
      </c>
      <c r="P23" s="130">
        <f>SUM(C23:O23)</f>
        <v>278629</v>
      </c>
      <c r="Q23" s="236"/>
    </row>
    <row r="24" spans="2:17" ht="9" customHeight="1" x14ac:dyDescent="0.3">
      <c r="B24" s="328"/>
      <c r="C24" s="328"/>
      <c r="D24" s="328"/>
      <c r="E24" s="328"/>
      <c r="F24" s="328"/>
      <c r="G24" s="328"/>
      <c r="H24" s="328"/>
      <c r="I24" s="328"/>
      <c r="J24" s="328"/>
      <c r="K24" s="328"/>
      <c r="L24" s="328"/>
      <c r="M24" s="328"/>
      <c r="N24" s="328"/>
      <c r="O24" s="328"/>
      <c r="P24" s="328"/>
      <c r="Q24" s="217"/>
    </row>
    <row r="25" spans="2:17" ht="22.5" customHeight="1" x14ac:dyDescent="0.3">
      <c r="B25" s="121" t="s">
        <v>182</v>
      </c>
      <c r="C25" s="63"/>
      <c r="D25" s="63"/>
      <c r="E25" s="63"/>
      <c r="F25" s="63"/>
      <c r="G25" s="63"/>
      <c r="H25" s="63"/>
      <c r="I25" s="63"/>
      <c r="J25" s="63"/>
      <c r="K25" s="63"/>
      <c r="L25" s="63"/>
      <c r="M25" s="63"/>
      <c r="N25" s="63"/>
      <c r="O25" s="63"/>
      <c r="P25" s="63"/>
      <c r="Q25" s="63"/>
    </row>
    <row r="26" spans="2:17" ht="15" thickBot="1" x14ac:dyDescent="0.35">
      <c r="B26" s="122" t="s">
        <v>315</v>
      </c>
      <c r="C26" s="123">
        <v>0</v>
      </c>
      <c r="D26" s="123">
        <v>0</v>
      </c>
      <c r="E26" s="123">
        <v>0</v>
      </c>
      <c r="F26" s="125"/>
      <c r="G26" s="125"/>
      <c r="H26" s="123">
        <v>0</v>
      </c>
      <c r="I26" s="123">
        <v>0</v>
      </c>
      <c r="J26" s="125"/>
      <c r="K26" s="125"/>
      <c r="L26" s="123">
        <v>0</v>
      </c>
      <c r="M26" s="125"/>
      <c r="N26" s="243">
        <v>0</v>
      </c>
      <c r="O26" s="243">
        <v>0</v>
      </c>
      <c r="P26" s="123">
        <v>0</v>
      </c>
      <c r="Q26" s="235"/>
    </row>
    <row r="27" spans="2:17" ht="15" thickBot="1" x14ac:dyDescent="0.35">
      <c r="B27" s="122" t="s">
        <v>214</v>
      </c>
      <c r="C27" s="123">
        <v>0</v>
      </c>
      <c r="D27" s="123">
        <v>0</v>
      </c>
      <c r="E27" s="123">
        <v>0</v>
      </c>
      <c r="F27" s="126"/>
      <c r="G27" s="126"/>
      <c r="H27" s="123">
        <v>0</v>
      </c>
      <c r="I27" s="123">
        <v>0</v>
      </c>
      <c r="J27" s="125"/>
      <c r="K27" s="125"/>
      <c r="L27" s="123">
        <v>0</v>
      </c>
      <c r="M27" s="125"/>
      <c r="N27" s="243">
        <v>0</v>
      </c>
      <c r="O27" s="243">
        <v>0</v>
      </c>
      <c r="P27" s="123">
        <v>0</v>
      </c>
      <c r="Q27" s="237"/>
    </row>
    <row r="28" spans="2:17" x14ac:dyDescent="0.3">
      <c r="B28" s="122" t="s">
        <v>316</v>
      </c>
      <c r="C28" s="123">
        <v>0</v>
      </c>
      <c r="D28" s="123">
        <v>0</v>
      </c>
      <c r="E28" s="123">
        <v>0</v>
      </c>
      <c r="F28" s="125"/>
      <c r="G28" s="125"/>
      <c r="H28" s="123">
        <v>0</v>
      </c>
      <c r="I28" s="123">
        <v>0</v>
      </c>
      <c r="J28" s="125"/>
      <c r="K28" s="125"/>
      <c r="L28" s="123">
        <v>0</v>
      </c>
      <c r="M28" s="125"/>
      <c r="N28" s="243">
        <v>0</v>
      </c>
      <c r="O28" s="243">
        <v>0</v>
      </c>
      <c r="P28" s="123">
        <v>0</v>
      </c>
      <c r="Q28" s="237"/>
    </row>
    <row r="29" spans="2:17" x14ac:dyDescent="0.3">
      <c r="B29" s="164" t="s">
        <v>216</v>
      </c>
      <c r="C29" s="123">
        <v>0</v>
      </c>
      <c r="D29" s="123">
        <v>0</v>
      </c>
      <c r="E29" s="123">
        <v>302516</v>
      </c>
      <c r="F29" s="123">
        <v>0</v>
      </c>
      <c r="G29" s="123">
        <v>0</v>
      </c>
      <c r="H29" s="123">
        <v>0</v>
      </c>
      <c r="I29" s="123">
        <v>0</v>
      </c>
      <c r="J29" s="125"/>
      <c r="K29" s="125"/>
      <c r="L29" s="123">
        <v>0</v>
      </c>
      <c r="M29" s="125"/>
      <c r="N29" s="243">
        <v>0</v>
      </c>
      <c r="O29" s="243">
        <v>0</v>
      </c>
      <c r="P29" s="123">
        <v>302516</v>
      </c>
      <c r="Q29" s="237"/>
    </row>
    <row r="30" spans="2:17" x14ac:dyDescent="0.3">
      <c r="B30" s="164" t="s">
        <v>317</v>
      </c>
      <c r="C30" s="123">
        <v>0</v>
      </c>
      <c r="D30" s="123">
        <v>0</v>
      </c>
      <c r="E30" s="123">
        <v>0</v>
      </c>
      <c r="F30" s="123">
        <v>0</v>
      </c>
      <c r="G30" s="123">
        <v>0</v>
      </c>
      <c r="H30" s="123">
        <v>0</v>
      </c>
      <c r="I30" s="123">
        <v>0</v>
      </c>
      <c r="J30" s="125"/>
      <c r="K30" s="125"/>
      <c r="L30" s="123">
        <v>0</v>
      </c>
      <c r="M30" s="125"/>
      <c r="N30" s="243">
        <v>0</v>
      </c>
      <c r="O30" s="243">
        <v>0</v>
      </c>
      <c r="P30" s="123">
        <v>0</v>
      </c>
      <c r="Q30" s="237"/>
    </row>
    <row r="31" spans="2:17" x14ac:dyDescent="0.3">
      <c r="B31" s="122" t="s">
        <v>219</v>
      </c>
      <c r="C31" s="123">
        <v>0</v>
      </c>
      <c r="D31" s="123">
        <v>0</v>
      </c>
      <c r="E31" s="123">
        <v>0</v>
      </c>
      <c r="F31" s="125"/>
      <c r="G31" s="125"/>
      <c r="H31" s="123">
        <v>0</v>
      </c>
      <c r="I31" s="123">
        <v>0</v>
      </c>
      <c r="J31" s="123">
        <v>0</v>
      </c>
      <c r="K31" s="123">
        <v>0</v>
      </c>
      <c r="L31" s="123">
        <v>0</v>
      </c>
      <c r="M31" s="123">
        <v>0</v>
      </c>
      <c r="N31" s="243">
        <v>0</v>
      </c>
      <c r="O31" s="243">
        <v>0</v>
      </c>
      <c r="P31" s="123">
        <v>0</v>
      </c>
      <c r="Q31" s="237"/>
    </row>
    <row r="32" spans="2:17" x14ac:dyDescent="0.3">
      <c r="B32" s="241" t="s">
        <v>221</v>
      </c>
      <c r="C32" s="123">
        <v>0</v>
      </c>
      <c r="D32" s="123">
        <v>0</v>
      </c>
      <c r="E32" s="123">
        <v>0</v>
      </c>
      <c r="F32" s="125"/>
      <c r="G32" s="125"/>
      <c r="H32" s="123">
        <v>0</v>
      </c>
      <c r="I32" s="123">
        <v>0</v>
      </c>
      <c r="J32" s="123">
        <v>0</v>
      </c>
      <c r="K32" s="123">
        <v>0</v>
      </c>
      <c r="L32" s="123">
        <v>0</v>
      </c>
      <c r="M32" s="123">
        <v>0</v>
      </c>
      <c r="N32" s="243">
        <v>0</v>
      </c>
      <c r="O32" s="243">
        <v>0</v>
      </c>
      <c r="P32" s="123">
        <v>0</v>
      </c>
      <c r="Q32" s="237"/>
    </row>
    <row r="33" spans="2:17" x14ac:dyDescent="0.3">
      <c r="B33" s="164" t="s">
        <v>318</v>
      </c>
      <c r="C33" s="123">
        <v>0</v>
      </c>
      <c r="D33" s="123">
        <v>0</v>
      </c>
      <c r="E33" s="123">
        <v>0</v>
      </c>
      <c r="F33" s="125"/>
      <c r="G33" s="125"/>
      <c r="H33" s="123">
        <v>0</v>
      </c>
      <c r="I33" s="235">
        <v>15807</v>
      </c>
      <c r="J33" s="125"/>
      <c r="K33" s="123">
        <v>0</v>
      </c>
      <c r="L33" s="123">
        <v>0</v>
      </c>
      <c r="M33" s="125"/>
      <c r="N33" s="243">
        <v>0</v>
      </c>
      <c r="O33" s="243">
        <v>0</v>
      </c>
      <c r="P33" s="123">
        <v>15807</v>
      </c>
      <c r="Q33" s="237"/>
    </row>
    <row r="34" spans="2:17" x14ac:dyDescent="0.3">
      <c r="B34" s="164" t="s">
        <v>319</v>
      </c>
      <c r="C34" s="123">
        <v>0</v>
      </c>
      <c r="D34" s="123">
        <v>0</v>
      </c>
      <c r="E34" s="123">
        <v>0</v>
      </c>
      <c r="F34" s="125"/>
      <c r="G34" s="125"/>
      <c r="H34" s="123">
        <v>0</v>
      </c>
      <c r="I34" s="123">
        <v>0</v>
      </c>
      <c r="J34" s="125"/>
      <c r="K34" s="123">
        <v>0</v>
      </c>
      <c r="L34" s="123">
        <v>0</v>
      </c>
      <c r="M34" s="125"/>
      <c r="N34" s="243">
        <v>0</v>
      </c>
      <c r="O34" s="243">
        <v>0</v>
      </c>
      <c r="P34" s="123">
        <v>0</v>
      </c>
      <c r="Q34" s="237"/>
    </row>
    <row r="35" spans="2:17" x14ac:dyDescent="0.3">
      <c r="B35" s="242" t="s">
        <v>242</v>
      </c>
      <c r="C35" s="123">
        <v>0</v>
      </c>
      <c r="D35" s="123">
        <v>0</v>
      </c>
      <c r="E35" s="123">
        <v>0</v>
      </c>
      <c r="F35" s="125"/>
      <c r="G35" s="125"/>
      <c r="H35" s="123">
        <v>0</v>
      </c>
      <c r="I35" s="123">
        <v>0</v>
      </c>
      <c r="J35" s="125"/>
      <c r="K35" s="123">
        <v>0</v>
      </c>
      <c r="L35" s="123">
        <v>0</v>
      </c>
      <c r="M35" s="125"/>
      <c r="N35" s="243">
        <v>0</v>
      </c>
      <c r="O35" s="243">
        <v>0</v>
      </c>
      <c r="P35" s="123">
        <v>0</v>
      </c>
      <c r="Q35" s="237"/>
    </row>
    <row r="36" spans="2:17" s="50" customFormat="1" x14ac:dyDescent="0.3">
      <c r="B36" s="239" t="s">
        <v>181</v>
      </c>
      <c r="C36" s="132">
        <v>0</v>
      </c>
      <c r="D36" s="132">
        <v>0</v>
      </c>
      <c r="E36" s="132">
        <v>302516</v>
      </c>
      <c r="F36" s="132">
        <v>0</v>
      </c>
      <c r="G36" s="132">
        <v>0</v>
      </c>
      <c r="H36" s="132">
        <v>0</v>
      </c>
      <c r="I36" s="132">
        <v>15807</v>
      </c>
      <c r="J36" s="132">
        <v>0</v>
      </c>
      <c r="K36" s="132">
        <v>0</v>
      </c>
      <c r="L36" s="132">
        <v>0</v>
      </c>
      <c r="M36" s="132">
        <v>0</v>
      </c>
      <c r="N36" s="132">
        <v>0</v>
      </c>
      <c r="O36" s="132">
        <v>0</v>
      </c>
      <c r="P36" s="133">
        <v>318323</v>
      </c>
      <c r="Q36" s="237"/>
    </row>
    <row r="37" spans="2:17" x14ac:dyDescent="0.3">
      <c r="B37" s="122"/>
      <c r="C37" s="123"/>
      <c r="D37" s="123"/>
      <c r="E37" s="123"/>
      <c r="F37" s="123"/>
      <c r="G37" s="123"/>
      <c r="H37" s="123"/>
      <c r="I37" s="123"/>
      <c r="J37" s="123"/>
      <c r="K37" s="123"/>
      <c r="L37" s="123"/>
      <c r="M37" s="123"/>
      <c r="N37" s="123"/>
      <c r="O37" s="123"/>
      <c r="P37" s="124"/>
      <c r="Q37" s="237"/>
    </row>
    <row r="38" spans="2:17" ht="22.5" customHeight="1" x14ac:dyDescent="0.3">
      <c r="B38" s="121" t="s">
        <v>183</v>
      </c>
      <c r="C38" s="63"/>
      <c r="D38" s="63"/>
      <c r="E38" s="63"/>
      <c r="F38" s="63"/>
      <c r="G38" s="63"/>
      <c r="H38" s="63"/>
      <c r="I38" s="63"/>
      <c r="J38" s="63"/>
      <c r="K38" s="63"/>
      <c r="L38" s="63"/>
      <c r="M38" s="63"/>
      <c r="N38" s="63"/>
      <c r="O38" s="63"/>
      <c r="P38" s="63"/>
      <c r="Q38" s="63"/>
    </row>
    <row r="39" spans="2:17" ht="15" thickBot="1" x14ac:dyDescent="0.35">
      <c r="B39" s="122" t="s">
        <v>315</v>
      </c>
      <c r="C39" s="123">
        <v>0</v>
      </c>
      <c r="D39" s="123">
        <v>0</v>
      </c>
      <c r="E39" s="123">
        <v>0</v>
      </c>
      <c r="F39" s="125"/>
      <c r="G39" s="125"/>
      <c r="H39" s="123">
        <v>0</v>
      </c>
      <c r="I39" s="123">
        <v>0</v>
      </c>
      <c r="J39" s="125"/>
      <c r="K39" s="125"/>
      <c r="L39" s="123">
        <v>0</v>
      </c>
      <c r="M39" s="125"/>
      <c r="N39" s="243">
        <v>0</v>
      </c>
      <c r="O39" s="243">
        <v>0</v>
      </c>
      <c r="P39" s="123">
        <v>0</v>
      </c>
      <c r="Q39" s="235"/>
    </row>
    <row r="40" spans="2:17" ht="15" thickBot="1" x14ac:dyDescent="0.35">
      <c r="B40" s="122" t="s">
        <v>214</v>
      </c>
      <c r="C40" s="123">
        <v>0</v>
      </c>
      <c r="D40" s="123">
        <v>0</v>
      </c>
      <c r="E40" s="123">
        <v>0</v>
      </c>
      <c r="F40" s="126"/>
      <c r="G40" s="126"/>
      <c r="H40" s="123">
        <v>0</v>
      </c>
      <c r="I40" s="123">
        <v>0</v>
      </c>
      <c r="J40" s="125"/>
      <c r="K40" s="125"/>
      <c r="L40" s="123">
        <v>0</v>
      </c>
      <c r="M40" s="125"/>
      <c r="N40" s="243">
        <v>0</v>
      </c>
      <c r="O40" s="243">
        <v>0</v>
      </c>
      <c r="P40" s="123">
        <v>0</v>
      </c>
      <c r="Q40" s="237"/>
    </row>
    <row r="41" spans="2:17" x14ac:dyDescent="0.3">
      <c r="B41" s="122" t="s">
        <v>316</v>
      </c>
      <c r="C41" s="123">
        <v>0</v>
      </c>
      <c r="D41" s="123">
        <v>0</v>
      </c>
      <c r="E41" s="123">
        <v>0</v>
      </c>
      <c r="F41" s="125"/>
      <c r="G41" s="125"/>
      <c r="H41" s="123">
        <v>0</v>
      </c>
      <c r="I41" s="123">
        <v>0</v>
      </c>
      <c r="J41" s="125"/>
      <c r="K41" s="125"/>
      <c r="L41" s="123">
        <v>0</v>
      </c>
      <c r="M41" s="125"/>
      <c r="N41" s="243">
        <v>0</v>
      </c>
      <c r="O41" s="243">
        <v>0</v>
      </c>
      <c r="P41" s="123">
        <v>0</v>
      </c>
      <c r="Q41" s="237"/>
    </row>
    <row r="42" spans="2:17" x14ac:dyDescent="0.3">
      <c r="B42" s="164" t="s">
        <v>216</v>
      </c>
      <c r="C42" s="123">
        <v>0</v>
      </c>
      <c r="D42" s="123">
        <v>0</v>
      </c>
      <c r="E42" s="123">
        <v>266207</v>
      </c>
      <c r="F42" s="123">
        <v>0</v>
      </c>
      <c r="G42" s="123">
        <v>0</v>
      </c>
      <c r="H42" s="123">
        <v>0</v>
      </c>
      <c r="I42" s="123">
        <v>0</v>
      </c>
      <c r="J42" s="125"/>
      <c r="K42" s="125"/>
      <c r="L42" s="123">
        <v>0</v>
      </c>
      <c r="M42" s="125"/>
      <c r="N42" s="243">
        <v>0</v>
      </c>
      <c r="O42" s="243">
        <v>0</v>
      </c>
      <c r="P42" s="123">
        <v>266207</v>
      </c>
      <c r="Q42" s="237"/>
    </row>
    <row r="43" spans="2:17" x14ac:dyDescent="0.3">
      <c r="B43" s="164" t="s">
        <v>317</v>
      </c>
      <c r="C43" s="123">
        <v>0</v>
      </c>
      <c r="D43" s="123">
        <v>0</v>
      </c>
      <c r="E43" s="123">
        <v>0</v>
      </c>
      <c r="F43" s="123">
        <v>0</v>
      </c>
      <c r="G43" s="123">
        <v>0</v>
      </c>
      <c r="H43" s="123">
        <v>0</v>
      </c>
      <c r="I43" s="123">
        <v>0</v>
      </c>
      <c r="J43" s="125"/>
      <c r="K43" s="125"/>
      <c r="L43" s="123">
        <v>0</v>
      </c>
      <c r="M43" s="125"/>
      <c r="N43" s="243">
        <v>0</v>
      </c>
      <c r="O43" s="243">
        <v>0</v>
      </c>
      <c r="P43" s="123">
        <v>0</v>
      </c>
      <c r="Q43" s="237"/>
    </row>
    <row r="44" spans="2:17" x14ac:dyDescent="0.3">
      <c r="B44" s="122" t="s">
        <v>219</v>
      </c>
      <c r="C44" s="123">
        <v>0</v>
      </c>
      <c r="D44" s="123">
        <v>0</v>
      </c>
      <c r="E44" s="123">
        <v>0</v>
      </c>
      <c r="F44" s="125"/>
      <c r="G44" s="125"/>
      <c r="H44" s="123">
        <v>0</v>
      </c>
      <c r="I44" s="123">
        <v>0</v>
      </c>
      <c r="J44" s="123">
        <v>0</v>
      </c>
      <c r="K44" s="123">
        <v>0</v>
      </c>
      <c r="L44" s="123">
        <v>0</v>
      </c>
      <c r="M44" s="123">
        <v>0</v>
      </c>
      <c r="N44" s="243">
        <v>0</v>
      </c>
      <c r="O44" s="243">
        <v>0</v>
      </c>
      <c r="P44" s="123">
        <v>0</v>
      </c>
      <c r="Q44" s="237"/>
    </row>
    <row r="45" spans="2:17" x14ac:dyDescent="0.3">
      <c r="B45" s="241" t="s">
        <v>221</v>
      </c>
      <c r="C45" s="123">
        <v>0</v>
      </c>
      <c r="D45" s="123">
        <v>0</v>
      </c>
      <c r="E45" s="123">
        <v>0</v>
      </c>
      <c r="F45" s="125"/>
      <c r="G45" s="125"/>
      <c r="H45" s="123">
        <v>0</v>
      </c>
      <c r="I45" s="123">
        <v>0</v>
      </c>
      <c r="J45" s="123">
        <v>0</v>
      </c>
      <c r="K45" s="123">
        <v>0</v>
      </c>
      <c r="L45" s="123">
        <v>0</v>
      </c>
      <c r="M45" s="123">
        <v>0</v>
      </c>
      <c r="N45" s="243">
        <v>0</v>
      </c>
      <c r="O45" s="243">
        <v>0</v>
      </c>
      <c r="P45" s="123">
        <v>0</v>
      </c>
      <c r="Q45" s="237"/>
    </row>
    <row r="46" spans="2:17" x14ac:dyDescent="0.3">
      <c r="B46" s="164" t="s">
        <v>318</v>
      </c>
      <c r="C46" s="123">
        <v>0</v>
      </c>
      <c r="D46" s="123">
        <v>0</v>
      </c>
      <c r="E46" s="123">
        <v>0</v>
      </c>
      <c r="F46" s="125"/>
      <c r="G46" s="125"/>
      <c r="H46" s="123">
        <v>0</v>
      </c>
      <c r="I46" s="235">
        <v>25403</v>
      </c>
      <c r="J46" s="125"/>
      <c r="K46" s="123">
        <v>0</v>
      </c>
      <c r="L46" s="123">
        <v>0</v>
      </c>
      <c r="M46" s="125"/>
      <c r="N46" s="243">
        <v>0</v>
      </c>
      <c r="O46" s="243">
        <v>0</v>
      </c>
      <c r="P46" s="123">
        <v>25403</v>
      </c>
      <c r="Q46" s="237"/>
    </row>
    <row r="47" spans="2:17" x14ac:dyDescent="0.3">
      <c r="B47" s="164" t="s">
        <v>319</v>
      </c>
      <c r="C47" s="123">
        <v>0</v>
      </c>
      <c r="D47" s="123">
        <v>0</v>
      </c>
      <c r="E47" s="123">
        <v>0</v>
      </c>
      <c r="F47" s="125"/>
      <c r="G47" s="125"/>
      <c r="H47" s="123">
        <v>0</v>
      </c>
      <c r="I47" s="123">
        <v>0</v>
      </c>
      <c r="J47" s="125"/>
      <c r="K47" s="123">
        <v>0</v>
      </c>
      <c r="L47" s="123">
        <v>0</v>
      </c>
      <c r="M47" s="125"/>
      <c r="N47" s="243">
        <v>0</v>
      </c>
      <c r="O47" s="243">
        <v>0</v>
      </c>
      <c r="P47" s="123">
        <v>0</v>
      </c>
      <c r="Q47" s="237"/>
    </row>
    <row r="48" spans="2:17" ht="22.5" customHeight="1" x14ac:dyDescent="0.3">
      <c r="B48" s="242" t="s">
        <v>242</v>
      </c>
      <c r="C48" s="123">
        <v>0</v>
      </c>
      <c r="D48" s="123">
        <v>0</v>
      </c>
      <c r="E48" s="123">
        <v>0</v>
      </c>
      <c r="F48" s="125"/>
      <c r="G48" s="125"/>
      <c r="H48" s="123">
        <v>0</v>
      </c>
      <c r="I48" s="123">
        <v>0</v>
      </c>
      <c r="J48" s="125"/>
      <c r="K48" s="123">
        <v>0</v>
      </c>
      <c r="L48" s="123">
        <v>0</v>
      </c>
      <c r="M48" s="125"/>
      <c r="N48" s="243">
        <v>0</v>
      </c>
      <c r="O48" s="243">
        <v>0</v>
      </c>
      <c r="P48" s="123">
        <v>0</v>
      </c>
      <c r="Q48" s="63"/>
    </row>
    <row r="49" spans="2:17" x14ac:dyDescent="0.3">
      <c r="B49" s="239" t="s">
        <v>181</v>
      </c>
      <c r="C49" s="132">
        <v>0</v>
      </c>
      <c r="D49" s="132">
        <v>0</v>
      </c>
      <c r="E49" s="132">
        <v>266207</v>
      </c>
      <c r="F49" s="132">
        <v>0</v>
      </c>
      <c r="G49" s="132">
        <v>0</v>
      </c>
      <c r="H49" s="132">
        <v>0</v>
      </c>
      <c r="I49" s="132">
        <v>25403</v>
      </c>
      <c r="J49" s="132">
        <v>0</v>
      </c>
      <c r="K49" s="132">
        <v>0</v>
      </c>
      <c r="L49" s="132">
        <v>0</v>
      </c>
      <c r="M49" s="132">
        <v>0</v>
      </c>
      <c r="N49" s="132">
        <v>0</v>
      </c>
      <c r="O49" s="132">
        <v>0</v>
      </c>
      <c r="P49" s="133">
        <v>291610</v>
      </c>
      <c r="Q49" s="235"/>
    </row>
    <row r="50" spans="2:17" x14ac:dyDescent="0.3">
      <c r="B50" s="122"/>
      <c r="C50" s="123"/>
      <c r="D50" s="123"/>
      <c r="E50" s="123"/>
      <c r="F50" s="123"/>
      <c r="G50" s="123"/>
      <c r="H50" s="123"/>
      <c r="I50" s="123"/>
      <c r="J50" s="123"/>
      <c r="K50" s="123"/>
      <c r="L50" s="123"/>
      <c r="M50" s="123"/>
      <c r="N50" s="123"/>
      <c r="O50" s="123"/>
      <c r="P50" s="124"/>
      <c r="Q50" s="237"/>
    </row>
    <row r="51" spans="2:17" x14ac:dyDescent="0.3">
      <c r="B51" s="121" t="s">
        <v>184</v>
      </c>
      <c r="C51" s="63"/>
      <c r="D51" s="63"/>
      <c r="E51" s="63"/>
      <c r="F51" s="63"/>
      <c r="G51" s="63"/>
      <c r="H51" s="63"/>
      <c r="I51" s="63"/>
      <c r="J51" s="63"/>
      <c r="K51" s="63"/>
      <c r="L51" s="63"/>
      <c r="M51" s="63"/>
      <c r="N51" s="63"/>
      <c r="O51" s="63"/>
      <c r="P51" s="63"/>
      <c r="Q51" s="237"/>
    </row>
    <row r="52" spans="2:17" x14ac:dyDescent="0.3">
      <c r="B52" s="164" t="s">
        <v>315</v>
      </c>
      <c r="C52" s="235">
        <v>0</v>
      </c>
      <c r="D52" s="235">
        <v>0</v>
      </c>
      <c r="E52" s="235">
        <v>0</v>
      </c>
      <c r="F52" s="235">
        <v>0</v>
      </c>
      <c r="G52" s="235">
        <v>0</v>
      </c>
      <c r="H52" s="235">
        <v>0</v>
      </c>
      <c r="I52" s="235">
        <v>0</v>
      </c>
      <c r="J52" s="235">
        <v>0</v>
      </c>
      <c r="K52" s="235">
        <v>0</v>
      </c>
      <c r="L52" s="235">
        <v>0</v>
      </c>
      <c r="M52" s="235">
        <v>0</v>
      </c>
      <c r="N52" s="235">
        <v>0</v>
      </c>
      <c r="O52" s="235">
        <v>0</v>
      </c>
      <c r="P52" s="235">
        <v>0</v>
      </c>
      <c r="Q52" s="237"/>
    </row>
    <row r="53" spans="2:17" x14ac:dyDescent="0.3">
      <c r="B53" s="164" t="s">
        <v>214</v>
      </c>
      <c r="C53" s="235">
        <v>0</v>
      </c>
      <c r="D53" s="235">
        <v>0</v>
      </c>
      <c r="E53" s="235">
        <v>0</v>
      </c>
      <c r="F53" s="235">
        <v>0</v>
      </c>
      <c r="G53" s="235">
        <v>0</v>
      </c>
      <c r="H53" s="235">
        <v>0</v>
      </c>
      <c r="I53" s="235">
        <v>0</v>
      </c>
      <c r="J53" s="235">
        <v>0</v>
      </c>
      <c r="K53" s="235">
        <v>0</v>
      </c>
      <c r="L53" s="235">
        <v>0</v>
      </c>
      <c r="M53" s="235">
        <v>0</v>
      </c>
      <c r="N53" s="235">
        <v>0</v>
      </c>
      <c r="O53" s="235">
        <v>0</v>
      </c>
      <c r="P53" s="235">
        <v>0</v>
      </c>
      <c r="Q53" s="237"/>
    </row>
    <row r="54" spans="2:17" x14ac:dyDescent="0.3">
      <c r="B54" s="164" t="s">
        <v>316</v>
      </c>
      <c r="C54" s="235">
        <v>0</v>
      </c>
      <c r="D54" s="235">
        <v>0</v>
      </c>
      <c r="E54" s="235">
        <v>0</v>
      </c>
      <c r="F54" s="235">
        <v>0</v>
      </c>
      <c r="G54" s="235">
        <v>0</v>
      </c>
      <c r="H54" s="235">
        <v>0</v>
      </c>
      <c r="I54" s="235">
        <v>0</v>
      </c>
      <c r="J54" s="235">
        <v>0</v>
      </c>
      <c r="K54" s="235">
        <v>0</v>
      </c>
      <c r="L54" s="235">
        <v>0</v>
      </c>
      <c r="M54" s="235">
        <v>0</v>
      </c>
      <c r="N54" s="235">
        <v>0</v>
      </c>
      <c r="O54" s="235">
        <v>0</v>
      </c>
      <c r="P54" s="235">
        <v>0</v>
      </c>
      <c r="Q54" s="237"/>
    </row>
    <row r="55" spans="2:17" x14ac:dyDescent="0.3">
      <c r="B55" s="164" t="s">
        <v>216</v>
      </c>
      <c r="C55" s="235">
        <v>0</v>
      </c>
      <c r="D55" s="235">
        <v>0</v>
      </c>
      <c r="E55" s="235">
        <v>296665</v>
      </c>
      <c r="F55" s="235">
        <v>0</v>
      </c>
      <c r="G55" s="235">
        <v>0</v>
      </c>
      <c r="H55" s="235">
        <v>0</v>
      </c>
      <c r="I55" s="235">
        <v>0</v>
      </c>
      <c r="J55" s="235">
        <v>0</v>
      </c>
      <c r="K55" s="235">
        <v>0</v>
      </c>
      <c r="L55" s="235">
        <v>0</v>
      </c>
      <c r="M55" s="235">
        <v>0</v>
      </c>
      <c r="N55" s="235">
        <v>0</v>
      </c>
      <c r="O55" s="235">
        <v>0</v>
      </c>
      <c r="P55" s="235">
        <v>296665</v>
      </c>
      <c r="Q55" s="237"/>
    </row>
    <row r="56" spans="2:17" x14ac:dyDescent="0.3">
      <c r="B56" s="164" t="s">
        <v>219</v>
      </c>
      <c r="C56" s="235">
        <v>0</v>
      </c>
      <c r="D56" s="235">
        <v>0</v>
      </c>
      <c r="E56" s="235">
        <v>0</v>
      </c>
      <c r="F56" s="235">
        <v>0</v>
      </c>
      <c r="G56" s="235">
        <v>0</v>
      </c>
      <c r="H56" s="235">
        <v>0</v>
      </c>
      <c r="I56" s="235">
        <v>0</v>
      </c>
      <c r="J56" s="235">
        <v>0</v>
      </c>
      <c r="K56" s="235">
        <v>0</v>
      </c>
      <c r="L56" s="235">
        <v>243</v>
      </c>
      <c r="M56" s="235">
        <v>0</v>
      </c>
      <c r="N56" s="235">
        <v>0</v>
      </c>
      <c r="O56" s="235">
        <v>0</v>
      </c>
      <c r="P56" s="235">
        <v>243</v>
      </c>
      <c r="Q56" s="237"/>
    </row>
    <row r="57" spans="2:17" s="50" customFormat="1" ht="6.75" customHeight="1" x14ac:dyDescent="0.3">
      <c r="B57" s="164" t="s">
        <v>319</v>
      </c>
      <c r="C57" s="235">
        <v>0</v>
      </c>
      <c r="D57" s="235">
        <v>0</v>
      </c>
      <c r="E57" s="235">
        <v>0</v>
      </c>
      <c r="F57" s="235">
        <v>0</v>
      </c>
      <c r="G57" s="235">
        <v>0</v>
      </c>
      <c r="H57" s="235">
        <v>0</v>
      </c>
      <c r="I57" s="235">
        <v>0</v>
      </c>
      <c r="J57" s="235">
        <v>0</v>
      </c>
      <c r="K57" s="235">
        <v>0</v>
      </c>
      <c r="L57" s="235">
        <v>0</v>
      </c>
      <c r="M57" s="235">
        <v>0</v>
      </c>
      <c r="N57" s="235">
        <v>0</v>
      </c>
      <c r="O57" s="235">
        <v>0</v>
      </c>
      <c r="P57" s="235">
        <v>0</v>
      </c>
      <c r="Q57" s="236"/>
    </row>
    <row r="58" spans="2:17" x14ac:dyDescent="0.3">
      <c r="B58" s="240" t="s">
        <v>242</v>
      </c>
      <c r="C58" s="235">
        <v>0</v>
      </c>
      <c r="D58" s="235">
        <v>0</v>
      </c>
      <c r="E58" s="235">
        <v>0</v>
      </c>
      <c r="F58" s="235">
        <v>0</v>
      </c>
      <c r="G58" s="235">
        <v>0</v>
      </c>
      <c r="H58" s="235">
        <v>0</v>
      </c>
      <c r="I58" s="235">
        <v>0</v>
      </c>
      <c r="J58" s="235">
        <v>0</v>
      </c>
      <c r="K58" s="235">
        <v>0</v>
      </c>
      <c r="L58" s="235">
        <v>0</v>
      </c>
      <c r="M58" s="235">
        <v>0</v>
      </c>
      <c r="N58" s="235">
        <v>0</v>
      </c>
      <c r="O58" s="235">
        <v>0</v>
      </c>
      <c r="P58" s="235">
        <v>0</v>
      </c>
      <c r="Q58" s="216"/>
    </row>
    <row r="59" spans="2:17" x14ac:dyDescent="0.3">
      <c r="B59" s="131" t="s">
        <v>181</v>
      </c>
      <c r="C59" s="132">
        <v>0</v>
      </c>
      <c r="D59" s="132">
        <v>0</v>
      </c>
      <c r="E59" s="132">
        <v>296665</v>
      </c>
      <c r="F59" s="132">
        <v>0</v>
      </c>
      <c r="G59" s="132">
        <v>0</v>
      </c>
      <c r="H59" s="132">
        <v>0</v>
      </c>
      <c r="I59" s="132">
        <v>0</v>
      </c>
      <c r="J59" s="132">
        <v>0</v>
      </c>
      <c r="K59" s="132">
        <v>0</v>
      </c>
      <c r="L59" s="132">
        <v>243</v>
      </c>
      <c r="M59" s="132">
        <v>0</v>
      </c>
      <c r="N59" s="132">
        <v>0</v>
      </c>
      <c r="O59" s="132">
        <v>0</v>
      </c>
      <c r="P59" s="133">
        <v>296908</v>
      </c>
      <c r="Q59" s="216"/>
    </row>
    <row r="60" spans="2:17" x14ac:dyDescent="0.3">
      <c r="B60" s="118"/>
      <c r="C60" s="119"/>
      <c r="D60" s="119"/>
      <c r="E60" s="119"/>
      <c r="F60" s="119"/>
      <c r="G60" s="119"/>
      <c r="H60" s="119"/>
      <c r="I60" s="119"/>
      <c r="J60" s="119"/>
      <c r="K60" s="119"/>
      <c r="L60" s="119"/>
      <c r="M60" s="119"/>
      <c r="N60" s="119"/>
      <c r="O60" s="119"/>
      <c r="P60" s="120"/>
    </row>
    <row r="61" spans="2:17" x14ac:dyDescent="0.3">
      <c r="B61" s="327" t="s">
        <v>320</v>
      </c>
      <c r="C61" s="327"/>
      <c r="D61" s="327"/>
      <c r="E61" s="327"/>
      <c r="F61" s="327"/>
      <c r="G61" s="327"/>
      <c r="H61" s="327"/>
      <c r="I61" s="327"/>
      <c r="J61" s="327"/>
      <c r="K61" s="327"/>
      <c r="L61" s="327"/>
      <c r="M61" s="327"/>
      <c r="N61" s="327"/>
      <c r="O61" s="327"/>
      <c r="P61" s="327"/>
    </row>
    <row r="62" spans="2:17" x14ac:dyDescent="0.3">
      <c r="B62" s="327"/>
      <c r="C62" s="327"/>
      <c r="D62" s="327"/>
      <c r="E62" s="327"/>
      <c r="F62" s="327"/>
      <c r="G62" s="327"/>
      <c r="H62" s="327"/>
      <c r="I62" s="327"/>
      <c r="J62" s="327"/>
      <c r="K62" s="327"/>
      <c r="L62" s="327"/>
      <c r="M62" s="327"/>
      <c r="N62" s="327"/>
      <c r="O62" s="327"/>
      <c r="P62" s="327"/>
    </row>
  </sheetData>
  <mergeCells count="18">
    <mergeCell ref="N6:N11"/>
    <mergeCell ref="O6:O11"/>
    <mergeCell ref="B62:P62"/>
    <mergeCell ref="B24:P24"/>
    <mergeCell ref="B61:P61"/>
    <mergeCell ref="P6:P11"/>
    <mergeCell ref="J6:J11"/>
    <mergeCell ref="M6:M11"/>
    <mergeCell ref="B7:B10"/>
    <mergeCell ref="C6:C11"/>
    <mergeCell ref="D6:D11"/>
    <mergeCell ref="E6:E11"/>
    <mergeCell ref="F6:F11"/>
    <mergeCell ref="G6:G11"/>
    <mergeCell ref="H6:H11"/>
    <mergeCell ref="I6:I11"/>
    <mergeCell ref="K6:K11"/>
    <mergeCell ref="L6:L11"/>
  </mergeCells>
  <pageMargins left="0.5" right="0.5" top="1.25" bottom="0.3" header="0.25" footer="0.05"/>
  <pageSetup scale="50" orientation="landscape" r:id="rId1"/>
  <headerFooter scaleWithDoc="0">
    <oddHeader>&amp;L&amp;G</oddHeader>
    <oddFooter>&amp;C&amp;"Open Sans,Regular"&amp;8&amp;P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003AC-C9CB-4F66-8B28-EEDD8F388BEA}">
  <dimension ref="B3:AL68"/>
  <sheetViews>
    <sheetView showGridLines="0" zoomScale="77" zoomScaleNormal="77" workbookViewId="0">
      <pane xSplit="2" ySplit="8" topLeftCell="C9" activePane="bottomRight" state="frozen"/>
      <selection activeCell="M19" sqref="M19"/>
      <selection pane="topRight" activeCell="M19" sqref="M19"/>
      <selection pane="bottomLeft" activeCell="M19" sqref="M19"/>
      <selection pane="bottomRight" activeCell="M19" sqref="M19"/>
    </sheetView>
  </sheetViews>
  <sheetFormatPr defaultColWidth="9" defaultRowHeight="14.25" x14ac:dyDescent="0.3"/>
  <cols>
    <col min="1" max="1" width="9" style="47"/>
    <col min="2" max="2" width="42.625" style="47" customWidth="1"/>
    <col min="3" max="8" width="25.625" style="47" customWidth="1"/>
    <col min="9" max="9" width="9" style="47" customWidth="1"/>
    <col min="10" max="10" width="9.875" style="223" customWidth="1"/>
    <col min="11" max="11" width="10.25" style="47" bestFit="1" customWidth="1"/>
    <col min="12" max="12" width="14.5" style="47" bestFit="1" customWidth="1"/>
    <col min="13" max="13" width="12.125" style="47" customWidth="1"/>
    <col min="14" max="14" width="12.375" style="47" customWidth="1"/>
    <col min="15" max="15" width="10.5" style="47" bestFit="1" customWidth="1"/>
    <col min="16" max="16" width="9" style="47"/>
    <col min="17" max="17" width="12.375" style="47" bestFit="1" customWidth="1"/>
    <col min="18" max="18" width="10.625" style="47" bestFit="1" customWidth="1"/>
    <col min="19" max="20" width="9" style="47"/>
    <col min="21" max="21" width="12.625" style="47" customWidth="1"/>
    <col min="22" max="16384" width="9" style="47"/>
  </cols>
  <sheetData>
    <row r="3" spans="2:18" ht="16.5" x14ac:dyDescent="0.3">
      <c r="B3" s="51" t="s">
        <v>321</v>
      </c>
    </row>
    <row r="5" spans="2:18" ht="32.25" customHeight="1" x14ac:dyDescent="0.3">
      <c r="B5" s="179"/>
      <c r="C5" s="179" t="s">
        <v>56</v>
      </c>
      <c r="D5" s="179" t="s">
        <v>57</v>
      </c>
      <c r="E5" s="179" t="s">
        <v>58</v>
      </c>
      <c r="F5" s="179" t="s">
        <v>59</v>
      </c>
      <c r="G5" s="179" t="s">
        <v>60</v>
      </c>
      <c r="H5" s="179" t="s">
        <v>202</v>
      </c>
    </row>
    <row r="6" spans="2:18" ht="36.75" customHeight="1" x14ac:dyDescent="0.3">
      <c r="B6" s="180"/>
      <c r="C6" s="322" t="s">
        <v>322</v>
      </c>
      <c r="D6" s="322"/>
      <c r="E6" s="322"/>
      <c r="F6" s="322"/>
      <c r="G6" s="322" t="s">
        <v>323</v>
      </c>
      <c r="H6" s="322"/>
      <c r="K6" s="50"/>
      <c r="N6" s="50"/>
      <c r="Q6" s="162"/>
    </row>
    <row r="7" spans="2:18" ht="36.75" customHeight="1" x14ac:dyDescent="0.3">
      <c r="B7" s="180"/>
      <c r="C7" s="342" t="s">
        <v>324</v>
      </c>
      <c r="D7" s="342"/>
      <c r="E7" s="342" t="s">
        <v>325</v>
      </c>
      <c r="F7" s="342"/>
      <c r="G7" s="342" t="s">
        <v>324</v>
      </c>
      <c r="H7" s="342" t="s">
        <v>325</v>
      </c>
      <c r="K7" s="50"/>
      <c r="N7" s="50"/>
      <c r="Q7" s="162"/>
    </row>
    <row r="8" spans="2:18" ht="36" customHeight="1" x14ac:dyDescent="0.3">
      <c r="B8" s="180" t="s">
        <v>172</v>
      </c>
      <c r="C8" s="179" t="s">
        <v>326</v>
      </c>
      <c r="D8" s="179" t="s">
        <v>327</v>
      </c>
      <c r="E8" s="179" t="s">
        <v>326</v>
      </c>
      <c r="F8" s="179" t="s">
        <v>327</v>
      </c>
      <c r="G8" s="343"/>
      <c r="H8" s="343" t="s">
        <v>325</v>
      </c>
      <c r="J8" s="215"/>
      <c r="K8" s="162"/>
      <c r="M8" s="162"/>
      <c r="N8" s="50"/>
      <c r="Q8" s="50"/>
    </row>
    <row r="9" spans="2:18" ht="20.100000000000001" customHeight="1" x14ac:dyDescent="0.3">
      <c r="B9" s="246" t="s">
        <v>177</v>
      </c>
      <c r="C9" s="178"/>
      <c r="D9" s="188"/>
      <c r="E9" s="178"/>
      <c r="F9" s="188"/>
      <c r="G9" s="178"/>
      <c r="H9" s="192"/>
      <c r="K9" s="162"/>
      <c r="M9" s="162"/>
      <c r="N9" s="50"/>
      <c r="Q9" s="50"/>
    </row>
    <row r="10" spans="2:18" ht="18.75" customHeight="1" thickBot="1" x14ac:dyDescent="0.35">
      <c r="B10" s="247" t="s">
        <v>328</v>
      </c>
      <c r="C10" s="186">
        <v>0</v>
      </c>
      <c r="D10" s="189">
        <v>32921</v>
      </c>
      <c r="E10" s="186">
        <v>0</v>
      </c>
      <c r="F10" s="189">
        <v>39720</v>
      </c>
      <c r="G10" s="186">
        <v>482504</v>
      </c>
      <c r="H10" s="244">
        <v>839477</v>
      </c>
      <c r="J10" s="224"/>
      <c r="K10" s="48"/>
      <c r="M10" s="48"/>
      <c r="N10" s="48"/>
      <c r="O10" s="48"/>
      <c r="Q10" s="48"/>
      <c r="R10" s="48"/>
    </row>
    <row r="11" spans="2:18" ht="18.75" customHeight="1" thickBot="1" x14ac:dyDescent="0.35">
      <c r="B11" s="247" t="s">
        <v>329</v>
      </c>
      <c r="C11" s="186">
        <v>0</v>
      </c>
      <c r="D11" s="189">
        <v>0</v>
      </c>
      <c r="E11" s="186">
        <v>0</v>
      </c>
      <c r="F11" s="189">
        <v>0</v>
      </c>
      <c r="G11" s="186">
        <v>0</v>
      </c>
      <c r="H11" s="244">
        <v>0</v>
      </c>
      <c r="I11" s="50"/>
      <c r="J11" s="224"/>
      <c r="K11" s="48"/>
      <c r="M11" s="48"/>
      <c r="N11" s="48"/>
      <c r="O11" s="48"/>
      <c r="Q11" s="48"/>
      <c r="R11" s="48"/>
    </row>
    <row r="12" spans="2:18" ht="18.75" customHeight="1" thickBot="1" x14ac:dyDescent="0.35">
      <c r="B12" s="247" t="s">
        <v>330</v>
      </c>
      <c r="C12" s="186">
        <v>0</v>
      </c>
      <c r="D12" s="189">
        <v>0</v>
      </c>
      <c r="E12" s="186">
        <v>0</v>
      </c>
      <c r="F12" s="189">
        <v>0</v>
      </c>
      <c r="G12" s="186">
        <v>810735</v>
      </c>
      <c r="H12" s="244">
        <v>0</v>
      </c>
      <c r="J12" s="255"/>
      <c r="K12" s="48"/>
      <c r="M12" s="48"/>
      <c r="N12" s="48"/>
      <c r="O12" s="48"/>
      <c r="Q12" s="48"/>
      <c r="R12" s="48"/>
    </row>
    <row r="13" spans="2:18" ht="18.75" customHeight="1" thickBot="1" x14ac:dyDescent="0.35">
      <c r="B13" s="247" t="s">
        <v>331</v>
      </c>
      <c r="C13" s="186">
        <v>0</v>
      </c>
      <c r="D13" s="189">
        <v>0</v>
      </c>
      <c r="E13" s="186">
        <v>0</v>
      </c>
      <c r="F13" s="189">
        <v>0</v>
      </c>
      <c r="G13" s="186">
        <v>0</v>
      </c>
      <c r="H13" s="244">
        <v>0</v>
      </c>
      <c r="J13" s="255"/>
      <c r="K13" s="48"/>
      <c r="M13" s="48"/>
      <c r="N13" s="48"/>
      <c r="O13" s="48"/>
      <c r="Q13" s="48"/>
      <c r="R13" s="48"/>
    </row>
    <row r="14" spans="2:18" ht="18.75" customHeight="1" thickBot="1" x14ac:dyDescent="0.35">
      <c r="B14" s="247" t="s">
        <v>332</v>
      </c>
      <c r="C14" s="186">
        <v>0</v>
      </c>
      <c r="D14" s="189">
        <v>0</v>
      </c>
      <c r="E14" s="186">
        <v>0</v>
      </c>
      <c r="F14" s="189">
        <v>0</v>
      </c>
      <c r="G14" s="186">
        <v>0</v>
      </c>
      <c r="H14" s="244">
        <v>493216</v>
      </c>
      <c r="J14" s="255"/>
      <c r="K14" s="48"/>
      <c r="M14" s="48"/>
      <c r="N14" s="48"/>
      <c r="O14" s="48"/>
      <c r="Q14" s="48"/>
      <c r="R14" s="48"/>
    </row>
    <row r="15" spans="2:18" ht="18.75" customHeight="1" thickBot="1" x14ac:dyDescent="0.35">
      <c r="B15" s="247" t="s">
        <v>333</v>
      </c>
      <c r="C15" s="186">
        <v>0</v>
      </c>
      <c r="D15" s="189">
        <v>0</v>
      </c>
      <c r="E15" s="186">
        <v>0</v>
      </c>
      <c r="F15" s="189">
        <v>0</v>
      </c>
      <c r="G15" s="186">
        <v>0</v>
      </c>
      <c r="H15" s="244">
        <v>0</v>
      </c>
      <c r="J15" s="255"/>
      <c r="K15" s="48"/>
      <c r="M15" s="48"/>
      <c r="N15" s="48"/>
      <c r="O15" s="48"/>
      <c r="Q15" s="48"/>
      <c r="R15" s="48"/>
    </row>
    <row r="16" spans="2:18" ht="18.75" customHeight="1" thickBot="1" x14ac:dyDescent="0.35">
      <c r="B16" s="247" t="s">
        <v>334</v>
      </c>
      <c r="C16" s="186">
        <v>0</v>
      </c>
      <c r="D16" s="189">
        <v>0</v>
      </c>
      <c r="E16" s="186">
        <v>0</v>
      </c>
      <c r="F16" s="189">
        <v>0</v>
      </c>
      <c r="G16" s="186">
        <v>0</v>
      </c>
      <c r="H16" s="244">
        <v>0</v>
      </c>
      <c r="J16" s="255"/>
      <c r="K16" s="48"/>
      <c r="M16" s="48"/>
      <c r="N16" s="48"/>
      <c r="O16" s="48"/>
      <c r="Q16" s="48"/>
      <c r="R16" s="48"/>
    </row>
    <row r="17" spans="2:19" ht="18.75" customHeight="1" thickBot="1" x14ac:dyDescent="0.35">
      <c r="B17" s="247" t="s">
        <v>335</v>
      </c>
      <c r="C17" s="186">
        <v>0</v>
      </c>
      <c r="D17" s="189">
        <v>0</v>
      </c>
      <c r="E17" s="186">
        <v>0</v>
      </c>
      <c r="F17" s="189">
        <v>0</v>
      </c>
      <c r="G17" s="186">
        <v>0</v>
      </c>
      <c r="H17" s="244">
        <v>0</v>
      </c>
      <c r="J17" s="255"/>
      <c r="K17" s="48"/>
      <c r="M17" s="48"/>
      <c r="N17" s="48"/>
      <c r="O17" s="48"/>
      <c r="Q17" s="48"/>
      <c r="R17" s="48"/>
    </row>
    <row r="18" spans="2:19" ht="18.75" customHeight="1" thickBot="1" x14ac:dyDescent="0.35">
      <c r="B18" s="248" t="s">
        <v>181</v>
      </c>
      <c r="C18" s="199">
        <f>SUM(C10:C17)</f>
        <v>0</v>
      </c>
      <c r="D18" s="200">
        <f t="shared" ref="D18:H18" si="0">SUM(D10:D17)</f>
        <v>32921</v>
      </c>
      <c r="E18" s="201">
        <f t="shared" si="0"/>
        <v>0</v>
      </c>
      <c r="F18" s="200">
        <f t="shared" si="0"/>
        <v>39720</v>
      </c>
      <c r="G18" s="200">
        <f t="shared" si="0"/>
        <v>1293239</v>
      </c>
      <c r="H18" s="201">
        <f t="shared" si="0"/>
        <v>1332693</v>
      </c>
      <c r="J18" s="224"/>
      <c r="K18" s="163"/>
      <c r="L18" s="160"/>
      <c r="M18" s="163"/>
      <c r="N18" s="163"/>
      <c r="O18" s="163"/>
      <c r="P18" s="160"/>
      <c r="Q18" s="163"/>
      <c r="R18" s="163"/>
      <c r="S18" s="160"/>
    </row>
    <row r="19" spans="2:19" ht="20.100000000000001" customHeight="1" x14ac:dyDescent="0.3">
      <c r="B19" s="246"/>
      <c r="C19" s="178"/>
      <c r="D19" s="188"/>
      <c r="E19" s="178"/>
      <c r="F19" s="188"/>
      <c r="G19" s="178"/>
      <c r="H19" s="192"/>
      <c r="K19" s="48"/>
      <c r="L19" s="160"/>
      <c r="Q19" s="50"/>
    </row>
    <row r="20" spans="2:19" ht="20.100000000000001" customHeight="1" x14ac:dyDescent="0.3">
      <c r="B20" s="246" t="s">
        <v>182</v>
      </c>
      <c r="C20" s="178"/>
      <c r="D20" s="188"/>
      <c r="E20" s="178"/>
      <c r="F20" s="188"/>
      <c r="G20" s="178"/>
      <c r="H20" s="192"/>
      <c r="K20" s="48"/>
      <c r="L20" s="160"/>
      <c r="Q20" s="50"/>
    </row>
    <row r="21" spans="2:19" ht="18.75" customHeight="1" thickBot="1" x14ac:dyDescent="0.35">
      <c r="B21" s="247" t="s">
        <v>328</v>
      </c>
      <c r="C21" s="194">
        <v>0</v>
      </c>
      <c r="D21" s="195">
        <v>110611</v>
      </c>
      <c r="E21" s="194">
        <v>0</v>
      </c>
      <c r="F21" s="195">
        <v>27310</v>
      </c>
      <c r="G21" s="194">
        <v>1127791</v>
      </c>
      <c r="H21" s="254">
        <v>942698</v>
      </c>
      <c r="J21" s="224"/>
      <c r="K21" s="48"/>
      <c r="M21" s="48"/>
      <c r="N21" s="48"/>
      <c r="O21" s="48"/>
      <c r="Q21" s="48"/>
      <c r="R21" s="48"/>
    </row>
    <row r="22" spans="2:19" ht="18.75" customHeight="1" thickBot="1" x14ac:dyDescent="0.35">
      <c r="B22" s="247" t="s">
        <v>329</v>
      </c>
      <c r="C22" s="194">
        <v>0</v>
      </c>
      <c r="D22" s="195">
        <v>0</v>
      </c>
      <c r="E22" s="194">
        <v>0</v>
      </c>
      <c r="F22" s="195">
        <v>0</v>
      </c>
      <c r="G22" s="194">
        <v>0</v>
      </c>
      <c r="H22" s="254">
        <v>0</v>
      </c>
      <c r="I22" s="50"/>
      <c r="J22" s="224"/>
      <c r="K22" s="48"/>
      <c r="M22" s="48"/>
      <c r="N22" s="48"/>
      <c r="O22" s="48"/>
      <c r="Q22" s="48"/>
      <c r="R22" s="48"/>
    </row>
    <row r="23" spans="2:19" ht="18.75" customHeight="1" thickBot="1" x14ac:dyDescent="0.35">
      <c r="B23" s="247" t="s">
        <v>330</v>
      </c>
      <c r="C23" s="194">
        <v>0</v>
      </c>
      <c r="D23" s="195">
        <v>0</v>
      </c>
      <c r="E23" s="194">
        <v>0</v>
      </c>
      <c r="F23" s="195">
        <v>0</v>
      </c>
      <c r="G23" s="194">
        <v>677271</v>
      </c>
      <c r="H23" s="254">
        <v>0</v>
      </c>
      <c r="K23" s="48"/>
      <c r="M23" s="48"/>
      <c r="N23" s="48"/>
      <c r="O23" s="48"/>
      <c r="Q23" s="48"/>
      <c r="R23" s="48"/>
    </row>
    <row r="24" spans="2:19" ht="18.75" customHeight="1" thickBot="1" x14ac:dyDescent="0.35">
      <c r="B24" s="247" t="s">
        <v>331</v>
      </c>
      <c r="C24" s="194">
        <v>0</v>
      </c>
      <c r="D24" s="195">
        <v>0</v>
      </c>
      <c r="E24" s="194">
        <v>0</v>
      </c>
      <c r="F24" s="195">
        <v>0</v>
      </c>
      <c r="G24" s="194">
        <v>0</v>
      </c>
      <c r="H24" s="254">
        <v>0</v>
      </c>
      <c r="J24" s="224"/>
      <c r="K24" s="48"/>
      <c r="M24" s="48"/>
      <c r="N24" s="48"/>
      <c r="O24" s="48"/>
      <c r="Q24" s="48"/>
      <c r="R24" s="48"/>
    </row>
    <row r="25" spans="2:19" ht="18.75" customHeight="1" thickBot="1" x14ac:dyDescent="0.35">
      <c r="B25" s="247" t="s">
        <v>332</v>
      </c>
      <c r="C25" s="194">
        <v>0</v>
      </c>
      <c r="D25" s="195">
        <v>0</v>
      </c>
      <c r="E25" s="194">
        <v>0</v>
      </c>
      <c r="F25" s="195">
        <v>0</v>
      </c>
      <c r="G25" s="194">
        <v>230537</v>
      </c>
      <c r="H25" s="254">
        <v>1150419</v>
      </c>
      <c r="J25" s="224"/>
      <c r="K25" s="48"/>
      <c r="M25" s="48"/>
      <c r="N25" s="48"/>
      <c r="O25" s="48"/>
      <c r="Q25" s="48"/>
      <c r="R25" s="48"/>
    </row>
    <row r="26" spans="2:19" ht="18.75" customHeight="1" thickBot="1" x14ac:dyDescent="0.35">
      <c r="B26" s="247" t="s">
        <v>333</v>
      </c>
      <c r="C26" s="194">
        <v>0</v>
      </c>
      <c r="D26" s="195">
        <v>0</v>
      </c>
      <c r="E26" s="194">
        <v>0</v>
      </c>
      <c r="F26" s="195">
        <v>0</v>
      </c>
      <c r="G26" s="194">
        <v>0</v>
      </c>
      <c r="H26" s="254">
        <v>0</v>
      </c>
      <c r="J26" s="224"/>
      <c r="K26" s="48"/>
      <c r="M26" s="48"/>
      <c r="N26" s="48"/>
      <c r="O26" s="48"/>
      <c r="Q26" s="48"/>
      <c r="R26" s="48"/>
    </row>
    <row r="27" spans="2:19" ht="18.75" customHeight="1" thickBot="1" x14ac:dyDescent="0.35">
      <c r="B27" s="247" t="s">
        <v>334</v>
      </c>
      <c r="C27" s="194">
        <v>0</v>
      </c>
      <c r="D27" s="195">
        <v>0</v>
      </c>
      <c r="E27" s="194">
        <v>0</v>
      </c>
      <c r="F27" s="195">
        <v>0</v>
      </c>
      <c r="G27" s="194">
        <v>0</v>
      </c>
      <c r="H27" s="254">
        <v>0</v>
      </c>
      <c r="J27" s="224"/>
      <c r="K27" s="48"/>
      <c r="M27" s="48"/>
      <c r="N27" s="48"/>
      <c r="O27" s="48"/>
      <c r="Q27" s="48"/>
      <c r="R27" s="48"/>
    </row>
    <row r="28" spans="2:19" ht="18.75" customHeight="1" thickBot="1" x14ac:dyDescent="0.35">
      <c r="B28" s="247" t="s">
        <v>335</v>
      </c>
      <c r="C28" s="194">
        <v>0</v>
      </c>
      <c r="D28" s="195">
        <v>0</v>
      </c>
      <c r="E28" s="194">
        <v>0</v>
      </c>
      <c r="F28" s="195">
        <v>0</v>
      </c>
      <c r="G28" s="194">
        <v>0</v>
      </c>
      <c r="H28" s="254">
        <v>0</v>
      </c>
      <c r="J28" s="224"/>
      <c r="K28" s="48"/>
      <c r="M28" s="48"/>
      <c r="N28" s="48"/>
      <c r="O28" s="48"/>
      <c r="Q28" s="48"/>
      <c r="R28" s="48"/>
    </row>
    <row r="29" spans="2:19" ht="18.75" customHeight="1" thickBot="1" x14ac:dyDescent="0.35">
      <c r="B29" s="260" t="s">
        <v>181</v>
      </c>
      <c r="C29" s="259">
        <v>0</v>
      </c>
      <c r="D29" s="261">
        <v>110611</v>
      </c>
      <c r="E29" s="262">
        <v>0</v>
      </c>
      <c r="F29" s="261">
        <v>27310</v>
      </c>
      <c r="G29" s="261">
        <v>2035599</v>
      </c>
      <c r="H29" s="262">
        <v>2093117</v>
      </c>
      <c r="O29" s="48"/>
      <c r="P29" s="263"/>
      <c r="Q29" s="48"/>
      <c r="R29" s="48"/>
      <c r="S29" s="263"/>
    </row>
    <row r="30" spans="2:19" ht="20.100000000000001" customHeight="1" x14ac:dyDescent="0.3">
      <c r="B30" s="246"/>
      <c r="C30" s="178"/>
      <c r="D30" s="188"/>
      <c r="E30" s="178"/>
      <c r="F30" s="188"/>
      <c r="G30" s="178"/>
      <c r="H30" s="192"/>
      <c r="K30" s="48"/>
      <c r="L30" s="160"/>
      <c r="Q30" s="50"/>
    </row>
    <row r="31" spans="2:19" ht="20.100000000000001" customHeight="1" x14ac:dyDescent="0.3">
      <c r="B31" s="246" t="s">
        <v>183</v>
      </c>
      <c r="C31" s="178"/>
      <c r="D31" s="188"/>
      <c r="E31" s="178"/>
      <c r="F31" s="188"/>
      <c r="G31" s="178"/>
      <c r="H31" s="192"/>
      <c r="K31" s="48"/>
      <c r="L31" s="160"/>
      <c r="Q31" s="50"/>
    </row>
    <row r="32" spans="2:19" ht="18.75" customHeight="1" thickBot="1" x14ac:dyDescent="0.35">
      <c r="B32" s="247" t="s">
        <v>328</v>
      </c>
      <c r="C32" s="194">
        <v>0</v>
      </c>
      <c r="D32" s="195">
        <v>69077</v>
      </c>
      <c r="E32" s="194">
        <v>0</v>
      </c>
      <c r="F32" s="195">
        <v>49300</v>
      </c>
      <c r="G32" s="194">
        <v>875060</v>
      </c>
      <c r="H32" s="254">
        <v>1242795</v>
      </c>
      <c r="J32" s="224"/>
      <c r="K32" s="48"/>
      <c r="M32" s="48"/>
      <c r="N32" s="48"/>
      <c r="O32" s="48"/>
      <c r="Q32" s="48"/>
      <c r="R32" s="48"/>
    </row>
    <row r="33" spans="2:19" ht="18.75" customHeight="1" thickBot="1" x14ac:dyDescent="0.35">
      <c r="B33" s="247" t="s">
        <v>329</v>
      </c>
      <c r="C33" s="194">
        <v>0</v>
      </c>
      <c r="D33" s="195">
        <v>0</v>
      </c>
      <c r="E33" s="194">
        <v>0</v>
      </c>
      <c r="F33" s="195">
        <v>0</v>
      </c>
      <c r="G33" s="194">
        <v>0</v>
      </c>
      <c r="H33" s="254">
        <v>0</v>
      </c>
      <c r="I33" s="50"/>
      <c r="J33" s="224"/>
      <c r="K33" s="48"/>
      <c r="M33" s="48"/>
      <c r="N33" s="48"/>
      <c r="O33" s="48"/>
      <c r="Q33" s="48"/>
      <c r="R33" s="48"/>
    </row>
    <row r="34" spans="2:19" ht="18.75" customHeight="1" thickBot="1" x14ac:dyDescent="0.35">
      <c r="B34" s="247" t="s">
        <v>330</v>
      </c>
      <c r="C34" s="194">
        <v>0</v>
      </c>
      <c r="D34" s="195">
        <v>0</v>
      </c>
      <c r="E34" s="194">
        <v>0</v>
      </c>
      <c r="F34" s="195">
        <v>0</v>
      </c>
      <c r="G34" s="194">
        <v>474703</v>
      </c>
      <c r="H34" s="254">
        <v>0</v>
      </c>
      <c r="J34" s="224"/>
      <c r="K34" s="48"/>
      <c r="M34" s="48"/>
      <c r="N34" s="48"/>
      <c r="O34" s="48"/>
      <c r="Q34" s="48"/>
      <c r="R34" s="48"/>
    </row>
    <row r="35" spans="2:19" ht="18.75" customHeight="1" thickBot="1" x14ac:dyDescent="0.35">
      <c r="B35" s="247" t="s">
        <v>331</v>
      </c>
      <c r="C35" s="194">
        <v>0</v>
      </c>
      <c r="D35" s="195">
        <v>0</v>
      </c>
      <c r="E35" s="194">
        <v>0</v>
      </c>
      <c r="F35" s="195">
        <v>0</v>
      </c>
      <c r="G35" s="194">
        <v>0</v>
      </c>
      <c r="H35" s="254">
        <v>0</v>
      </c>
      <c r="J35" s="224"/>
      <c r="K35" s="48"/>
      <c r="M35" s="48"/>
      <c r="N35" s="48"/>
      <c r="O35" s="48"/>
      <c r="Q35" s="48"/>
      <c r="R35" s="48"/>
    </row>
    <row r="36" spans="2:19" ht="18.75" customHeight="1" thickBot="1" x14ac:dyDescent="0.35">
      <c r="B36" s="247" t="s">
        <v>332</v>
      </c>
      <c r="C36" s="194">
        <v>0</v>
      </c>
      <c r="D36" s="195">
        <v>0</v>
      </c>
      <c r="E36" s="194">
        <v>0</v>
      </c>
      <c r="F36" s="195">
        <v>0</v>
      </c>
      <c r="G36" s="194">
        <v>231682</v>
      </c>
      <c r="H36" s="254">
        <v>895375</v>
      </c>
      <c r="J36" s="224"/>
      <c r="K36" s="48"/>
      <c r="M36" s="48"/>
      <c r="N36" s="48"/>
      <c r="O36" s="48"/>
      <c r="Q36" s="48"/>
      <c r="R36" s="48"/>
    </row>
    <row r="37" spans="2:19" ht="18.75" customHeight="1" thickBot="1" x14ac:dyDescent="0.35">
      <c r="B37" s="247" t="s">
        <v>333</v>
      </c>
      <c r="C37" s="194">
        <v>0</v>
      </c>
      <c r="D37" s="195">
        <v>0</v>
      </c>
      <c r="E37" s="194">
        <v>0</v>
      </c>
      <c r="F37" s="195">
        <v>0</v>
      </c>
      <c r="G37" s="194">
        <v>0</v>
      </c>
      <c r="H37" s="254">
        <v>0</v>
      </c>
      <c r="J37" s="224"/>
      <c r="K37" s="48"/>
      <c r="M37" s="48"/>
      <c r="N37" s="48"/>
      <c r="O37" s="48"/>
      <c r="Q37" s="48"/>
      <c r="R37" s="48"/>
    </row>
    <row r="38" spans="2:19" ht="18.75" customHeight="1" thickBot="1" x14ac:dyDescent="0.35">
      <c r="B38" s="247" t="s">
        <v>334</v>
      </c>
      <c r="C38" s="194">
        <v>0</v>
      </c>
      <c r="D38" s="195">
        <v>0</v>
      </c>
      <c r="E38" s="194">
        <v>0</v>
      </c>
      <c r="F38" s="195">
        <v>0</v>
      </c>
      <c r="G38" s="194">
        <v>0</v>
      </c>
      <c r="H38" s="254">
        <v>0</v>
      </c>
      <c r="J38" s="224"/>
      <c r="K38" s="48"/>
      <c r="M38" s="48"/>
      <c r="N38" s="48"/>
      <c r="O38" s="48"/>
      <c r="Q38" s="48"/>
      <c r="R38" s="48"/>
    </row>
    <row r="39" spans="2:19" ht="18.75" customHeight="1" thickBot="1" x14ac:dyDescent="0.35">
      <c r="B39" s="247" t="s">
        <v>335</v>
      </c>
      <c r="C39" s="194">
        <v>0</v>
      </c>
      <c r="D39" s="195">
        <v>0</v>
      </c>
      <c r="E39" s="194">
        <v>0</v>
      </c>
      <c r="F39" s="195">
        <v>0</v>
      </c>
      <c r="G39" s="194">
        <v>507769</v>
      </c>
      <c r="H39" s="254">
        <v>0</v>
      </c>
      <c r="J39" s="224"/>
      <c r="K39" s="48"/>
      <c r="M39" s="48"/>
      <c r="N39" s="48"/>
      <c r="O39" s="48"/>
      <c r="Q39" s="48"/>
      <c r="R39" s="48"/>
    </row>
    <row r="40" spans="2:19" ht="18.75" customHeight="1" thickBot="1" x14ac:dyDescent="0.35">
      <c r="B40" s="260" t="s">
        <v>181</v>
      </c>
      <c r="C40" s="259">
        <v>0</v>
      </c>
      <c r="D40" s="261">
        <v>69077</v>
      </c>
      <c r="E40" s="262">
        <v>0</v>
      </c>
      <c r="F40" s="261">
        <v>49300</v>
      </c>
      <c r="G40" s="261">
        <v>2089214</v>
      </c>
      <c r="H40" s="262">
        <v>2138170</v>
      </c>
      <c r="O40" s="48"/>
      <c r="P40" s="263"/>
      <c r="Q40" s="48"/>
      <c r="R40" s="48"/>
      <c r="S40" s="263"/>
    </row>
    <row r="41" spans="2:19" ht="18.75" customHeight="1" x14ac:dyDescent="0.3">
      <c r="B41" s="249"/>
      <c r="C41" s="64"/>
      <c r="D41" s="245"/>
      <c r="E41" s="64"/>
      <c r="F41" s="245"/>
      <c r="G41" s="245"/>
      <c r="H41" s="64"/>
      <c r="O41" s="163"/>
      <c r="P41" s="160"/>
      <c r="Q41" s="163"/>
      <c r="R41" s="163"/>
      <c r="S41" s="160"/>
    </row>
    <row r="42" spans="2:19" ht="20.100000000000001" customHeight="1" x14ac:dyDescent="0.3">
      <c r="B42" s="246" t="s">
        <v>184</v>
      </c>
      <c r="C42" s="178"/>
      <c r="D42" s="188"/>
      <c r="E42" s="178"/>
      <c r="F42" s="188"/>
      <c r="G42" s="178"/>
      <c r="H42" s="192"/>
      <c r="K42" s="48"/>
      <c r="L42" s="160"/>
      <c r="Q42" s="50"/>
    </row>
    <row r="43" spans="2:19" ht="18.75" customHeight="1" thickBot="1" x14ac:dyDescent="0.35">
      <c r="B43" s="247" t="s">
        <v>328</v>
      </c>
      <c r="C43" s="194">
        <v>0</v>
      </c>
      <c r="D43" s="195">
        <v>6511</v>
      </c>
      <c r="E43" s="194">
        <v>0</v>
      </c>
      <c r="F43" s="195">
        <v>84410</v>
      </c>
      <c r="G43" s="194">
        <v>902669</v>
      </c>
      <c r="H43" s="254">
        <v>765401</v>
      </c>
      <c r="J43" s="224"/>
      <c r="K43" s="48"/>
      <c r="M43" s="48"/>
      <c r="N43" s="48"/>
      <c r="O43" s="48"/>
      <c r="Q43" s="48"/>
      <c r="R43" s="48"/>
    </row>
    <row r="44" spans="2:19" ht="18.75" customHeight="1" thickBot="1" x14ac:dyDescent="0.35">
      <c r="B44" s="247" t="s">
        <v>329</v>
      </c>
      <c r="C44" s="194">
        <v>0</v>
      </c>
      <c r="D44" s="195">
        <v>0</v>
      </c>
      <c r="E44" s="194">
        <v>0</v>
      </c>
      <c r="F44" s="195">
        <v>0</v>
      </c>
      <c r="G44" s="194">
        <v>0</v>
      </c>
      <c r="H44" s="254">
        <v>0</v>
      </c>
      <c r="I44" s="50"/>
      <c r="J44" s="224"/>
      <c r="K44" s="48"/>
      <c r="M44" s="48"/>
      <c r="N44" s="48"/>
      <c r="O44" s="48"/>
      <c r="Q44" s="48"/>
      <c r="R44" s="48"/>
    </row>
    <row r="45" spans="2:19" ht="18.75" customHeight="1" thickBot="1" x14ac:dyDescent="0.35">
      <c r="B45" s="247" t="s">
        <v>330</v>
      </c>
      <c r="C45" s="194">
        <v>0</v>
      </c>
      <c r="D45" s="195">
        <v>0</v>
      </c>
      <c r="E45" s="194">
        <v>0</v>
      </c>
      <c r="F45" s="195">
        <v>0</v>
      </c>
      <c r="G45" s="194">
        <v>250051</v>
      </c>
      <c r="H45" s="254">
        <v>0</v>
      </c>
      <c r="J45" s="224"/>
      <c r="K45" s="48"/>
      <c r="M45" s="48"/>
      <c r="N45" s="48"/>
      <c r="O45" s="48"/>
      <c r="Q45" s="48"/>
      <c r="R45" s="48"/>
    </row>
    <row r="46" spans="2:19" ht="18.75" customHeight="1" thickBot="1" x14ac:dyDescent="0.35">
      <c r="B46" s="247" t="s">
        <v>331</v>
      </c>
      <c r="C46" s="194">
        <v>0</v>
      </c>
      <c r="D46" s="195">
        <v>0</v>
      </c>
      <c r="E46" s="194">
        <v>0</v>
      </c>
      <c r="F46" s="195">
        <v>0</v>
      </c>
      <c r="G46" s="194">
        <v>0</v>
      </c>
      <c r="H46" s="254">
        <v>0</v>
      </c>
      <c r="J46" s="224"/>
      <c r="K46" s="48"/>
      <c r="M46" s="48"/>
      <c r="N46" s="48"/>
      <c r="O46" s="48"/>
      <c r="Q46" s="48"/>
      <c r="R46" s="48"/>
    </row>
    <row r="47" spans="2:19" ht="18.75" customHeight="1" thickBot="1" x14ac:dyDescent="0.35">
      <c r="B47" s="247" t="s">
        <v>332</v>
      </c>
      <c r="C47" s="194">
        <v>0</v>
      </c>
      <c r="D47" s="195">
        <v>0</v>
      </c>
      <c r="E47" s="194">
        <v>0</v>
      </c>
      <c r="F47" s="195">
        <v>0</v>
      </c>
      <c r="G47" s="194">
        <v>264037</v>
      </c>
      <c r="H47" s="254">
        <v>925849</v>
      </c>
      <c r="J47" s="224"/>
      <c r="K47" s="48"/>
      <c r="M47" s="48"/>
      <c r="N47" s="48"/>
      <c r="O47" s="48"/>
      <c r="Q47" s="48"/>
      <c r="R47" s="48"/>
    </row>
    <row r="48" spans="2:19" ht="18.75" customHeight="1" thickBot="1" x14ac:dyDescent="0.35">
      <c r="B48" s="247" t="s">
        <v>333</v>
      </c>
      <c r="C48" s="194">
        <v>0</v>
      </c>
      <c r="D48" s="195">
        <v>0</v>
      </c>
      <c r="E48" s="194">
        <v>0</v>
      </c>
      <c r="F48" s="195">
        <v>0</v>
      </c>
      <c r="G48" s="194">
        <v>0</v>
      </c>
      <c r="H48" s="254">
        <v>0</v>
      </c>
      <c r="J48" s="224"/>
      <c r="K48" s="48"/>
      <c r="M48" s="48"/>
      <c r="N48" s="48"/>
      <c r="O48" s="48"/>
      <c r="Q48" s="48"/>
      <c r="R48" s="48"/>
    </row>
    <row r="49" spans="2:38" ht="18.75" customHeight="1" thickBot="1" x14ac:dyDescent="0.35">
      <c r="B49" s="247" t="s">
        <v>334</v>
      </c>
      <c r="C49" s="194">
        <v>0</v>
      </c>
      <c r="D49" s="195">
        <v>0</v>
      </c>
      <c r="E49" s="194">
        <v>0</v>
      </c>
      <c r="F49" s="195">
        <v>0</v>
      </c>
      <c r="G49" s="194">
        <v>0</v>
      </c>
      <c r="H49" s="254">
        <v>0</v>
      </c>
      <c r="J49" s="224"/>
      <c r="K49" s="48"/>
      <c r="M49" s="48"/>
      <c r="N49" s="48"/>
      <c r="O49" s="48"/>
      <c r="Q49" s="48"/>
      <c r="R49" s="48"/>
    </row>
    <row r="50" spans="2:38" ht="18.75" customHeight="1" thickBot="1" x14ac:dyDescent="0.35">
      <c r="B50" s="247" t="s">
        <v>335</v>
      </c>
      <c r="C50" s="194">
        <v>0</v>
      </c>
      <c r="D50" s="195">
        <v>0</v>
      </c>
      <c r="E50" s="194">
        <v>0</v>
      </c>
      <c r="F50" s="195">
        <v>0</v>
      </c>
      <c r="G50" s="194">
        <v>217602</v>
      </c>
      <c r="H50" s="254">
        <v>0</v>
      </c>
      <c r="J50" s="224"/>
      <c r="K50" s="48"/>
      <c r="M50" s="48"/>
      <c r="N50" s="48"/>
      <c r="O50" s="48"/>
      <c r="Q50" s="48"/>
      <c r="R50" s="48"/>
    </row>
    <row r="51" spans="2:38" ht="18.75" customHeight="1" thickBot="1" x14ac:dyDescent="0.35">
      <c r="B51" s="260" t="s">
        <v>181</v>
      </c>
      <c r="C51" s="259">
        <v>0</v>
      </c>
      <c r="D51" s="261">
        <v>6511</v>
      </c>
      <c r="E51" s="262">
        <v>0</v>
      </c>
      <c r="F51" s="261">
        <v>84410</v>
      </c>
      <c r="G51" s="261">
        <v>1634359</v>
      </c>
      <c r="H51" s="262">
        <v>1691250</v>
      </c>
      <c r="O51" s="48"/>
      <c r="P51" s="263"/>
      <c r="Q51" s="48"/>
      <c r="R51" s="48"/>
      <c r="S51" s="263"/>
    </row>
    <row r="52" spans="2:38" ht="9.75" customHeight="1" x14ac:dyDescent="0.3">
      <c r="B52" s="28"/>
      <c r="C52" s="28"/>
      <c r="D52" s="28"/>
      <c r="E52" s="28"/>
      <c r="F52" s="28"/>
      <c r="G52" s="28"/>
      <c r="H52" s="28"/>
    </row>
    <row r="53" spans="2:38" x14ac:dyDescent="0.3">
      <c r="B53" s="327" t="s">
        <v>336</v>
      </c>
      <c r="C53" s="327"/>
      <c r="D53" s="327"/>
      <c r="E53" s="327"/>
      <c r="F53" s="327"/>
      <c r="G53" s="327"/>
      <c r="H53" s="327"/>
    </row>
    <row r="54" spans="2:38" x14ac:dyDescent="0.3">
      <c r="B54" s="327" t="s">
        <v>337</v>
      </c>
      <c r="C54" s="327"/>
      <c r="D54" s="327"/>
      <c r="E54" s="327"/>
      <c r="F54" s="327"/>
      <c r="G54" s="327"/>
      <c r="H54" s="327"/>
    </row>
    <row r="55" spans="2:38" x14ac:dyDescent="0.3">
      <c r="B55" s="28"/>
      <c r="C55" s="28"/>
      <c r="D55" s="28"/>
      <c r="E55" s="28"/>
      <c r="F55" s="28"/>
      <c r="G55" s="28"/>
      <c r="H55" s="28"/>
    </row>
    <row r="56" spans="2:38" x14ac:dyDescent="0.3">
      <c r="B56" s="28"/>
      <c r="C56" s="28"/>
      <c r="D56" s="28"/>
      <c r="E56" s="28"/>
      <c r="F56" s="28"/>
      <c r="G56" s="28"/>
      <c r="H56" s="28"/>
    </row>
    <row r="57" spans="2:38" x14ac:dyDescent="0.3">
      <c r="B57" s="28"/>
      <c r="C57" s="28"/>
      <c r="D57" s="28"/>
      <c r="E57" s="28"/>
      <c r="F57" s="28"/>
      <c r="G57" s="28"/>
      <c r="H57" s="28"/>
    </row>
    <row r="58" spans="2:38" x14ac:dyDescent="0.3">
      <c r="B58" s="28"/>
      <c r="C58" s="28"/>
      <c r="D58" s="28"/>
      <c r="E58" s="28"/>
      <c r="F58" s="28"/>
      <c r="G58" s="28"/>
      <c r="H58" s="28"/>
    </row>
    <row r="59" spans="2:38" x14ac:dyDescent="0.3">
      <c r="B59" s="28"/>
      <c r="C59" s="28"/>
      <c r="D59" s="28"/>
      <c r="E59" s="28"/>
      <c r="F59" s="28"/>
      <c r="G59" s="28"/>
      <c r="H59" s="28"/>
      <c r="O59" s="160"/>
    </row>
    <row r="60" spans="2:38" x14ac:dyDescent="0.3">
      <c r="B60" s="28"/>
      <c r="C60" s="28"/>
      <c r="D60" s="28"/>
      <c r="E60" s="28"/>
      <c r="F60" s="28"/>
      <c r="G60" s="28"/>
      <c r="H60" s="28"/>
    </row>
    <row r="61" spans="2:38" ht="14.25" customHeight="1" x14ac:dyDescent="0.3">
      <c r="B61" s="155"/>
      <c r="C61" s="155"/>
      <c r="D61" s="155"/>
      <c r="E61" s="155"/>
      <c r="F61" s="155"/>
      <c r="G61" s="155"/>
      <c r="H61" s="155"/>
      <c r="I61" s="155"/>
      <c r="J61" s="22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row>
    <row r="62" spans="2:38" ht="14.25" customHeight="1" x14ac:dyDescent="0.3">
      <c r="B62" s="155"/>
      <c r="C62" s="155"/>
      <c r="D62" s="155"/>
      <c r="E62" s="155"/>
      <c r="F62" s="155"/>
      <c r="G62" s="155"/>
      <c r="H62" s="155"/>
      <c r="I62" s="155"/>
      <c r="J62" s="22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row>
    <row r="63" spans="2:38" ht="14.25" customHeight="1" x14ac:dyDescent="0.3">
      <c r="B63" s="155"/>
      <c r="C63" s="155"/>
      <c r="D63" s="155"/>
      <c r="E63" s="155"/>
      <c r="F63" s="155"/>
      <c r="G63" s="155"/>
      <c r="H63" s="155"/>
      <c r="I63" s="155"/>
      <c r="J63" s="22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row>
    <row r="64" spans="2:38" ht="14.25" customHeight="1" x14ac:dyDescent="0.3">
      <c r="B64" s="156"/>
      <c r="C64" s="156"/>
      <c r="D64" s="156"/>
      <c r="E64" s="156"/>
      <c r="F64" s="156"/>
      <c r="G64" s="156"/>
      <c r="H64" s="156"/>
      <c r="I64" s="156"/>
      <c r="J64" s="22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row>
    <row r="65" spans="2:38" ht="14.25" customHeight="1" x14ac:dyDescent="0.3">
      <c r="B65" s="155"/>
      <c r="C65" s="155"/>
      <c r="D65" s="155"/>
      <c r="E65" s="155"/>
      <c r="F65" s="155"/>
      <c r="G65" s="155"/>
      <c r="H65" s="155"/>
      <c r="I65" s="155"/>
      <c r="J65" s="22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row>
    <row r="66" spans="2:38" ht="14.25" customHeight="1" x14ac:dyDescent="0.3">
      <c r="B66" s="155"/>
      <c r="C66" s="155"/>
      <c r="D66" s="155"/>
      <c r="E66" s="155"/>
      <c r="F66" s="155"/>
      <c r="G66" s="155"/>
      <c r="H66" s="155"/>
      <c r="I66" s="155"/>
      <c r="J66" s="22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row>
    <row r="67" spans="2:38" ht="22.5" customHeight="1" x14ac:dyDescent="0.3">
      <c r="B67" s="118"/>
      <c r="C67" s="118"/>
      <c r="D67" s="118"/>
      <c r="E67" s="118"/>
      <c r="F67" s="118"/>
      <c r="G67" s="118"/>
      <c r="H67" s="118"/>
    </row>
    <row r="68" spans="2:38" ht="24.95" customHeight="1" x14ac:dyDescent="0.3">
      <c r="B68" s="122"/>
      <c r="C68" s="122"/>
      <c r="D68" s="122"/>
      <c r="E68" s="122"/>
      <c r="F68" s="122"/>
      <c r="G68" s="122"/>
      <c r="H68" s="122"/>
    </row>
  </sheetData>
  <mergeCells count="8">
    <mergeCell ref="B53:H53"/>
    <mergeCell ref="B54:H54"/>
    <mergeCell ref="G6:H6"/>
    <mergeCell ref="C6:F6"/>
    <mergeCell ref="C7:D7"/>
    <mergeCell ref="E7:F7"/>
    <mergeCell ref="G7:G8"/>
    <mergeCell ref="H7:H8"/>
  </mergeCells>
  <pageMargins left="0.51181102362204722" right="0.51181102362204722" top="1.2598425196850394" bottom="0.31496062992125984" header="0.23622047244094491" footer="3.937007874015748E-2"/>
  <pageSetup scale="45" fitToWidth="0" fitToHeight="0" orientation="landscape" r:id="rId1"/>
  <headerFooter scaleWithDoc="0">
    <oddHeader>&amp;L&amp;G</oddHeader>
    <oddFooter>&amp;C&amp;"Open Sans,Regular"&amp;8&amp;P</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Hoja74"/>
  <dimension ref="B1:K34"/>
  <sheetViews>
    <sheetView showGridLines="0" zoomScale="91" zoomScaleNormal="80" workbookViewId="0">
      <selection activeCell="M19" sqref="M19"/>
    </sheetView>
  </sheetViews>
  <sheetFormatPr defaultColWidth="9" defaultRowHeight="14.25" x14ac:dyDescent="0.3"/>
  <cols>
    <col min="1" max="1" width="6" style="25" customWidth="1"/>
    <col min="2" max="2" width="5.625" style="25" customWidth="1"/>
    <col min="3" max="3" width="6.875" style="25" customWidth="1"/>
    <col min="4" max="4" width="75.5" style="25" customWidth="1"/>
    <col min="5" max="5" width="13.875" style="25" bestFit="1" customWidth="1"/>
    <col min="6" max="6" width="13.125" style="25" bestFit="1" customWidth="1"/>
    <col min="7" max="7" width="11" style="25" customWidth="1"/>
    <col min="8" max="9" width="10.125" style="25" bestFit="1" customWidth="1"/>
    <col min="10" max="10" width="9" style="25"/>
    <col min="11" max="11" width="9" style="138"/>
    <col min="12" max="16384" width="9" style="25"/>
  </cols>
  <sheetData>
    <row r="1" spans="2:11" ht="16.5" customHeight="1" x14ac:dyDescent="0.3"/>
    <row r="3" spans="2:11" ht="17.25" thickBot="1" x14ac:dyDescent="0.35">
      <c r="B3" s="35" t="s">
        <v>36</v>
      </c>
      <c r="C3" s="36"/>
      <c r="D3" s="36"/>
      <c r="E3" s="36"/>
      <c r="F3" s="36"/>
      <c r="G3" s="36"/>
      <c r="H3" s="36"/>
      <c r="I3" s="36"/>
    </row>
    <row r="4" spans="2:11" ht="17.25" customHeight="1" thickBot="1" x14ac:dyDescent="0.35">
      <c r="B4" s="350"/>
      <c r="C4" s="350"/>
      <c r="D4" s="351"/>
      <c r="E4" s="32" t="s">
        <v>56</v>
      </c>
      <c r="F4" s="34" t="s">
        <v>57</v>
      </c>
      <c r="G4" s="34" t="s">
        <v>58</v>
      </c>
      <c r="H4" s="34" t="s">
        <v>59</v>
      </c>
      <c r="I4" s="34" t="s">
        <v>60</v>
      </c>
    </row>
    <row r="5" spans="2:11" ht="42" customHeight="1" thickBot="1" x14ac:dyDescent="0.35">
      <c r="B5" s="33"/>
      <c r="C5" s="352" t="s">
        <v>61</v>
      </c>
      <c r="D5" s="353"/>
      <c r="E5" s="69" t="s">
        <v>62</v>
      </c>
      <c r="F5" s="277" t="s">
        <v>63</v>
      </c>
      <c r="G5" s="277" t="s">
        <v>64</v>
      </c>
      <c r="H5" s="277" t="s">
        <v>65</v>
      </c>
      <c r="I5" s="69" t="s">
        <v>66</v>
      </c>
    </row>
    <row r="6" spans="2:11" ht="17.25" customHeight="1" thickBot="1" x14ac:dyDescent="0.35">
      <c r="B6" s="354" t="s">
        <v>338</v>
      </c>
      <c r="C6" s="354"/>
      <c r="D6" s="354"/>
      <c r="E6" s="355"/>
      <c r="F6" s="29"/>
      <c r="G6" s="29"/>
      <c r="H6" s="29"/>
      <c r="I6" s="29"/>
    </row>
    <row r="7" spans="2:11" ht="34.5" customHeight="1" thickBot="1" x14ac:dyDescent="0.35">
      <c r="B7" s="30">
        <v>1</v>
      </c>
      <c r="C7" s="346" t="s">
        <v>339</v>
      </c>
      <c r="D7" s="347"/>
      <c r="E7" s="170">
        <v>51999702</v>
      </c>
      <c r="F7" s="38">
        <v>51715429</v>
      </c>
      <c r="G7" s="38">
        <v>51870067</v>
      </c>
      <c r="H7" s="38">
        <v>50875951</v>
      </c>
      <c r="I7" s="45">
        <v>50700483</v>
      </c>
    </row>
    <row r="8" spans="2:11" ht="29.25" customHeight="1" thickBot="1" x14ac:dyDescent="0.35">
      <c r="B8" s="30">
        <v>2</v>
      </c>
      <c r="C8" s="348" t="s">
        <v>340</v>
      </c>
      <c r="D8" s="349"/>
      <c r="E8" s="170">
        <v>0</v>
      </c>
      <c r="F8" s="38">
        <v>0</v>
      </c>
      <c r="G8" s="38">
        <v>0</v>
      </c>
      <c r="H8" s="38">
        <v>0</v>
      </c>
      <c r="I8" s="45">
        <v>0</v>
      </c>
    </row>
    <row r="9" spans="2:11" ht="17.25" customHeight="1" thickBot="1" x14ac:dyDescent="0.35">
      <c r="B9" s="30">
        <v>3</v>
      </c>
      <c r="C9" s="348" t="s">
        <v>341</v>
      </c>
      <c r="D9" s="349"/>
      <c r="E9" s="172">
        <v>0</v>
      </c>
      <c r="F9" s="40">
        <v>0</v>
      </c>
      <c r="G9" s="40">
        <v>0</v>
      </c>
      <c r="H9" s="40">
        <v>0</v>
      </c>
      <c r="I9" s="41">
        <v>0</v>
      </c>
      <c r="K9" s="279"/>
    </row>
    <row r="10" spans="2:11" ht="17.25" customHeight="1" thickBot="1" x14ac:dyDescent="0.35">
      <c r="B10" s="30">
        <v>4</v>
      </c>
      <c r="C10" s="348" t="s">
        <v>342</v>
      </c>
      <c r="D10" s="349"/>
      <c r="E10" s="172">
        <v>-219186</v>
      </c>
      <c r="F10" s="40">
        <v>-178374</v>
      </c>
      <c r="G10" s="40">
        <v>-231626</v>
      </c>
      <c r="H10" s="40">
        <v>-214862</v>
      </c>
      <c r="I10" s="41">
        <v>-224349</v>
      </c>
      <c r="K10" s="279"/>
    </row>
    <row r="11" spans="2:11" ht="17.25" customHeight="1" thickBot="1" x14ac:dyDescent="0.35">
      <c r="B11" s="31">
        <v>5</v>
      </c>
      <c r="C11" s="344" t="s">
        <v>343</v>
      </c>
      <c r="D11" s="345"/>
      <c r="E11" s="171">
        <f>SUM(E7:E10)</f>
        <v>51780516</v>
      </c>
      <c r="F11" s="42">
        <f>SUM(F7:F10)</f>
        <v>51537055</v>
      </c>
      <c r="G11" s="42">
        <f t="shared" ref="G11:I11" si="0">SUM(G7:G10)</f>
        <v>51638441</v>
      </c>
      <c r="H11" s="42">
        <f t="shared" si="0"/>
        <v>50661089</v>
      </c>
      <c r="I11" s="43">
        <f t="shared" si="0"/>
        <v>50476134</v>
      </c>
    </row>
    <row r="12" spans="2:11" ht="17.25" customHeight="1" thickBot="1" x14ac:dyDescent="0.35">
      <c r="B12" s="354" t="s">
        <v>344</v>
      </c>
      <c r="C12" s="354"/>
      <c r="D12" s="354"/>
      <c r="E12" s="355"/>
      <c r="F12" s="29"/>
      <c r="G12" s="29"/>
      <c r="H12" s="29"/>
      <c r="I12" s="29"/>
    </row>
    <row r="13" spans="2:11" ht="15" thickBot="1" x14ac:dyDescent="0.35">
      <c r="B13" s="30">
        <v>6</v>
      </c>
      <c r="C13" s="346" t="s">
        <v>345</v>
      </c>
      <c r="D13" s="347"/>
      <c r="E13" s="170">
        <v>133769.19999999998</v>
      </c>
      <c r="F13" s="39">
        <v>158573</v>
      </c>
      <c r="G13" s="39">
        <v>168040</v>
      </c>
      <c r="H13" s="39">
        <v>165503.79999999999</v>
      </c>
      <c r="I13" s="39">
        <v>223506</v>
      </c>
    </row>
    <row r="14" spans="2:11" ht="17.25" customHeight="1" thickBot="1" x14ac:dyDescent="0.35">
      <c r="B14" s="30">
        <v>7</v>
      </c>
      <c r="C14" s="348" t="s">
        <v>346</v>
      </c>
      <c r="D14" s="349"/>
      <c r="E14" s="170">
        <v>134148</v>
      </c>
      <c r="F14" s="44">
        <v>135352</v>
      </c>
      <c r="G14" s="44">
        <v>103254.59999999999</v>
      </c>
      <c r="H14" s="44">
        <v>90083</v>
      </c>
      <c r="I14" s="44">
        <v>77539</v>
      </c>
    </row>
    <row r="15" spans="2:11" ht="17.25" customHeight="1" thickBot="1" x14ac:dyDescent="0.35">
      <c r="B15" s="30">
        <v>8</v>
      </c>
      <c r="C15" s="348" t="s">
        <v>347</v>
      </c>
      <c r="D15" s="349"/>
      <c r="E15" s="170">
        <v>0</v>
      </c>
      <c r="F15" s="44">
        <v>0</v>
      </c>
      <c r="G15" s="44">
        <v>0</v>
      </c>
      <c r="H15" s="44">
        <v>0</v>
      </c>
      <c r="I15" s="44">
        <v>0</v>
      </c>
    </row>
    <row r="16" spans="2:11" ht="17.25" customHeight="1" thickBot="1" x14ac:dyDescent="0.35">
      <c r="B16" s="30">
        <v>9</v>
      </c>
      <c r="C16" s="348" t="s">
        <v>348</v>
      </c>
      <c r="D16" s="349"/>
      <c r="E16" s="170">
        <v>0</v>
      </c>
      <c r="F16" s="44">
        <v>0</v>
      </c>
      <c r="G16" s="44">
        <v>0</v>
      </c>
      <c r="H16" s="44">
        <v>0</v>
      </c>
      <c r="I16" s="44">
        <v>0</v>
      </c>
    </row>
    <row r="17" spans="2:9" ht="17.25" customHeight="1" thickBot="1" x14ac:dyDescent="0.35">
      <c r="B17" s="30">
        <v>10</v>
      </c>
      <c r="C17" s="348" t="s">
        <v>349</v>
      </c>
      <c r="D17" s="349"/>
      <c r="E17" s="170">
        <v>0</v>
      </c>
      <c r="F17" s="44">
        <v>0</v>
      </c>
      <c r="G17" s="44">
        <v>0</v>
      </c>
      <c r="H17" s="44">
        <v>0</v>
      </c>
      <c r="I17" s="44">
        <v>0</v>
      </c>
    </row>
    <row r="18" spans="2:9" ht="17.25" customHeight="1" thickBot="1" x14ac:dyDescent="0.35">
      <c r="B18" s="31">
        <v>11</v>
      </c>
      <c r="C18" s="344" t="s">
        <v>350</v>
      </c>
      <c r="D18" s="345"/>
      <c r="E18" s="171">
        <f>SUM(E13:E17)</f>
        <v>267917.19999999995</v>
      </c>
      <c r="F18" s="43">
        <f>SUM(F13:F17)</f>
        <v>293925</v>
      </c>
      <c r="G18" s="43">
        <f t="shared" ref="G18:I18" si="1">SUM(G13:G17)</f>
        <v>271294.59999999998</v>
      </c>
      <c r="H18" s="43">
        <f t="shared" si="1"/>
        <v>255586.8</v>
      </c>
      <c r="I18" s="43">
        <f t="shared" si="1"/>
        <v>301045</v>
      </c>
    </row>
    <row r="19" spans="2:9" ht="17.25" customHeight="1" thickBot="1" x14ac:dyDescent="0.35">
      <c r="B19" s="354" t="s">
        <v>351</v>
      </c>
      <c r="C19" s="354"/>
      <c r="D19" s="354"/>
      <c r="E19" s="355"/>
      <c r="F19" s="29"/>
      <c r="G19" s="29"/>
      <c r="H19" s="29"/>
      <c r="I19" s="29"/>
    </row>
    <row r="20" spans="2:9" ht="27" customHeight="1" thickBot="1" x14ac:dyDescent="0.35">
      <c r="B20" s="30">
        <v>12</v>
      </c>
      <c r="C20" s="346" t="s">
        <v>352</v>
      </c>
      <c r="D20" s="347"/>
      <c r="E20" s="170">
        <v>805723</v>
      </c>
      <c r="F20" s="39">
        <v>909579</v>
      </c>
      <c r="G20" s="39">
        <v>1209087</v>
      </c>
      <c r="H20" s="39">
        <v>601728</v>
      </c>
      <c r="I20" s="39">
        <v>200432</v>
      </c>
    </row>
    <row r="21" spans="2:9" ht="17.25" customHeight="1" thickBot="1" x14ac:dyDescent="0.35">
      <c r="B21" s="30">
        <v>13</v>
      </c>
      <c r="C21" s="348" t="s">
        <v>353</v>
      </c>
      <c r="D21" s="349"/>
      <c r="E21" s="170">
        <v>0</v>
      </c>
      <c r="F21" s="44">
        <v>0</v>
      </c>
      <c r="G21" s="44">
        <v>0</v>
      </c>
      <c r="H21" s="44">
        <v>0</v>
      </c>
      <c r="I21" s="44">
        <v>0</v>
      </c>
    </row>
    <row r="22" spans="2:9" ht="17.25" customHeight="1" thickBot="1" x14ac:dyDescent="0.35">
      <c r="B22" s="30">
        <v>14</v>
      </c>
      <c r="C22" s="348" t="s">
        <v>354</v>
      </c>
      <c r="D22" s="349"/>
      <c r="E22" s="170">
        <v>10712</v>
      </c>
      <c r="F22" s="44">
        <v>24399</v>
      </c>
      <c r="G22" s="44">
        <v>20315</v>
      </c>
      <c r="H22" s="44">
        <v>41319</v>
      </c>
      <c r="I22" s="44">
        <v>20040</v>
      </c>
    </row>
    <row r="23" spans="2:9" ht="17.25" customHeight="1" thickBot="1" x14ac:dyDescent="0.35">
      <c r="B23" s="30">
        <v>15</v>
      </c>
      <c r="C23" s="348" t="s">
        <v>355</v>
      </c>
      <c r="D23" s="349"/>
      <c r="E23" s="170">
        <v>0</v>
      </c>
      <c r="F23" s="44">
        <v>0</v>
      </c>
      <c r="G23" s="44">
        <v>0</v>
      </c>
      <c r="H23" s="44">
        <v>0</v>
      </c>
      <c r="I23" s="44">
        <v>0</v>
      </c>
    </row>
    <row r="24" spans="2:9" ht="17.25" customHeight="1" thickBot="1" x14ac:dyDescent="0.35">
      <c r="B24" s="31">
        <v>16</v>
      </c>
      <c r="C24" s="344" t="s">
        <v>356</v>
      </c>
      <c r="D24" s="345"/>
      <c r="E24" s="171">
        <f>SUM(E20:E23)</f>
        <v>816435</v>
      </c>
      <c r="F24" s="42">
        <f t="shared" ref="F24:I24" si="2">SUM(F20:F23)</f>
        <v>933978</v>
      </c>
      <c r="G24" s="42">
        <f t="shared" si="2"/>
        <v>1229402</v>
      </c>
      <c r="H24" s="42">
        <f t="shared" si="2"/>
        <v>643047</v>
      </c>
      <c r="I24" s="43">
        <f t="shared" si="2"/>
        <v>220472</v>
      </c>
    </row>
    <row r="25" spans="2:9" ht="17.25" customHeight="1" thickBot="1" x14ac:dyDescent="0.35">
      <c r="B25" s="354" t="s">
        <v>357</v>
      </c>
      <c r="C25" s="354"/>
      <c r="D25" s="354"/>
      <c r="E25" s="355"/>
      <c r="F25" s="29"/>
      <c r="G25" s="29"/>
      <c r="H25" s="29"/>
      <c r="I25" s="29"/>
    </row>
    <row r="26" spans="2:9" ht="17.25" customHeight="1" thickBot="1" x14ac:dyDescent="0.35">
      <c r="B26" s="30">
        <v>17</v>
      </c>
      <c r="C26" s="346" t="s">
        <v>358</v>
      </c>
      <c r="D26" s="347"/>
      <c r="E26" s="170">
        <v>6249124</v>
      </c>
      <c r="F26" s="38">
        <v>5789560</v>
      </c>
      <c r="G26" s="38">
        <v>5354627</v>
      </c>
      <c r="H26" s="38">
        <v>4392043</v>
      </c>
      <c r="I26" s="45">
        <v>4276606</v>
      </c>
    </row>
    <row r="27" spans="2:9" ht="17.25" customHeight="1" thickBot="1" x14ac:dyDescent="0.35">
      <c r="B27" s="30">
        <v>18</v>
      </c>
      <c r="C27" s="348" t="s">
        <v>359</v>
      </c>
      <c r="D27" s="349"/>
      <c r="E27" s="172">
        <f>E28-E26</f>
        <v>-3692579</v>
      </c>
      <c r="F27" s="40">
        <v>-3474893</v>
      </c>
      <c r="G27" s="40">
        <v>-3216510</v>
      </c>
      <c r="H27" s="40">
        <v>-2598301</v>
      </c>
      <c r="I27" s="41">
        <v>-2458943</v>
      </c>
    </row>
    <row r="28" spans="2:9" ht="17.25" customHeight="1" thickBot="1" x14ac:dyDescent="0.35">
      <c r="B28" s="31">
        <v>19</v>
      </c>
      <c r="C28" s="344" t="s">
        <v>360</v>
      </c>
      <c r="D28" s="345"/>
      <c r="E28" s="173">
        <v>2556545</v>
      </c>
      <c r="F28" s="37">
        <v>2314667</v>
      </c>
      <c r="G28" s="37">
        <v>2138117</v>
      </c>
      <c r="H28" s="37">
        <v>1793742</v>
      </c>
      <c r="I28" s="49">
        <v>1817663</v>
      </c>
    </row>
    <row r="29" spans="2:9" ht="17.25" customHeight="1" thickBot="1" x14ac:dyDescent="0.35">
      <c r="B29" s="354" t="s">
        <v>361</v>
      </c>
      <c r="C29" s="354"/>
      <c r="D29" s="354"/>
      <c r="E29" s="355"/>
      <c r="F29" s="29"/>
      <c r="G29" s="29"/>
      <c r="H29" s="29"/>
      <c r="I29" s="29"/>
    </row>
    <row r="30" spans="2:9" ht="17.25" customHeight="1" thickBot="1" x14ac:dyDescent="0.35">
      <c r="B30" s="31">
        <v>20</v>
      </c>
      <c r="C30" s="356" t="s">
        <v>362</v>
      </c>
      <c r="D30" s="355"/>
      <c r="E30" s="171">
        <f>'Modified CC1'!E30</f>
        <v>2979959</v>
      </c>
      <c r="F30" s="42">
        <f>'Modified CC1'!F30</f>
        <v>2893682</v>
      </c>
      <c r="G30" s="42">
        <f>'Modified CC1'!G30</f>
        <v>2880176</v>
      </c>
      <c r="H30" s="42">
        <f>'Modified CC1'!H30</f>
        <v>2840895</v>
      </c>
      <c r="I30" s="42">
        <f>'Modified CC1'!I30</f>
        <v>2776677</v>
      </c>
    </row>
    <row r="31" spans="2:9" ht="17.25" customHeight="1" thickBot="1" x14ac:dyDescent="0.35">
      <c r="B31" s="31">
        <v>21</v>
      </c>
      <c r="C31" s="356" t="s">
        <v>363</v>
      </c>
      <c r="D31" s="355"/>
      <c r="E31" s="171">
        <f>E11+E18+E24+E28</f>
        <v>55421413.200000003</v>
      </c>
      <c r="F31" s="42">
        <f>F11+F18+F24+F28</f>
        <v>55079625</v>
      </c>
      <c r="G31" s="42">
        <f t="shared" ref="G31:I31" si="3">G11+G18+G24+G28</f>
        <v>55277254.600000001</v>
      </c>
      <c r="H31" s="42">
        <f t="shared" si="3"/>
        <v>53353464.799999997</v>
      </c>
      <c r="I31" s="42">
        <f t="shared" si="3"/>
        <v>52815314</v>
      </c>
    </row>
    <row r="32" spans="2:9" ht="17.25" customHeight="1" thickBot="1" x14ac:dyDescent="0.35">
      <c r="B32" s="357" t="s">
        <v>364</v>
      </c>
      <c r="C32" s="357"/>
      <c r="D32" s="357"/>
      <c r="E32" s="357"/>
      <c r="F32" s="357"/>
    </row>
    <row r="33" spans="2:9" ht="17.25" customHeight="1" thickBot="1" x14ac:dyDescent="0.35">
      <c r="B33" s="31">
        <v>22</v>
      </c>
      <c r="C33" s="356" t="s">
        <v>365</v>
      </c>
      <c r="D33" s="355"/>
      <c r="E33" s="174">
        <f>ROUND(E30/E31*100,3)</f>
        <v>5.3769999999999998</v>
      </c>
      <c r="F33" s="46">
        <f>ROUND(F30/F31*100,3)</f>
        <v>5.2539999999999996</v>
      </c>
      <c r="G33" s="60">
        <f t="shared" ref="G33:I33" si="4">ROUND(G30/G31*100,3)</f>
        <v>5.21</v>
      </c>
      <c r="H33" s="61">
        <f t="shared" si="4"/>
        <v>5.3250000000000002</v>
      </c>
      <c r="I33" s="62">
        <f t="shared" si="4"/>
        <v>5.2569999999999997</v>
      </c>
    </row>
    <row r="34" spans="2:9" ht="26.1" customHeight="1" x14ac:dyDescent="0.3">
      <c r="B34" s="59"/>
      <c r="C34" s="59"/>
      <c r="D34" s="59"/>
      <c r="E34" s="59"/>
      <c r="F34" s="59"/>
      <c r="G34" s="59"/>
      <c r="H34" s="59"/>
      <c r="I34" s="59"/>
    </row>
  </sheetData>
  <mergeCells count="30">
    <mergeCell ref="B29:E29"/>
    <mergeCell ref="C30:D30"/>
    <mergeCell ref="C31:D31"/>
    <mergeCell ref="B32:F32"/>
    <mergeCell ref="C33:D33"/>
    <mergeCell ref="C28:D28"/>
    <mergeCell ref="C23:D23"/>
    <mergeCell ref="C11:D11"/>
    <mergeCell ref="C13:D13"/>
    <mergeCell ref="C14:D14"/>
    <mergeCell ref="C15:D15"/>
    <mergeCell ref="C16:D16"/>
    <mergeCell ref="C18:D18"/>
    <mergeCell ref="B12:E12"/>
    <mergeCell ref="C17:D17"/>
    <mergeCell ref="B19:E19"/>
    <mergeCell ref="C27:D27"/>
    <mergeCell ref="B25:E25"/>
    <mergeCell ref="C20:D20"/>
    <mergeCell ref="C21:D21"/>
    <mergeCell ref="C22:D22"/>
    <mergeCell ref="C24:D24"/>
    <mergeCell ref="C26:D26"/>
    <mergeCell ref="C9:D9"/>
    <mergeCell ref="B4:D4"/>
    <mergeCell ref="C5:D5"/>
    <mergeCell ref="C7:D7"/>
    <mergeCell ref="C8:D8"/>
    <mergeCell ref="B6:E6"/>
    <mergeCell ref="C10:D10"/>
  </mergeCells>
  <pageMargins left="0.5" right="0.5" top="1.25" bottom="0.3" header="0.25" footer="0.05"/>
  <pageSetup scale="78" fitToWidth="0" orientation="landscape" r:id="rId1"/>
  <headerFooter scaleWithDoc="0">
    <oddHeader>&amp;L&amp;G</oddHeader>
    <oddFooter>&amp;C&amp;"Open Sans,Regular"&amp;8&amp;P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20406-0E42-4CD5-A21F-A9AEA8ED7C24}">
  <dimension ref="A2:AD28"/>
  <sheetViews>
    <sheetView topLeftCell="A5" zoomScale="112" zoomScaleNormal="112" workbookViewId="0">
      <selection activeCell="M19" sqref="M19"/>
    </sheetView>
  </sheetViews>
  <sheetFormatPr defaultColWidth="8" defaultRowHeight="15" x14ac:dyDescent="0.3"/>
  <cols>
    <col min="1" max="1" width="5.25" style="4" customWidth="1"/>
    <col min="2" max="2" width="84" style="4" customWidth="1"/>
    <col min="3" max="3" width="15.875" style="4" customWidth="1"/>
    <col min="4" max="4" width="7" style="4" customWidth="1"/>
    <col min="5" max="16384" width="8" style="4"/>
  </cols>
  <sheetData>
    <row r="2" spans="1:30" x14ac:dyDescent="0.3">
      <c r="A2" s="2"/>
      <c r="B2" s="3"/>
    </row>
    <row r="4" spans="1:30" x14ac:dyDescent="0.3">
      <c r="B4" s="5"/>
    </row>
    <row r="5" spans="1:30" ht="40.5" customHeight="1" x14ac:dyDescent="0.3">
      <c r="B5" s="6"/>
    </row>
    <row r="6" spans="1:30" ht="15" customHeight="1" x14ac:dyDescent="0.3">
      <c r="A6" s="7"/>
      <c r="B6" s="5"/>
      <c r="C6" s="8"/>
      <c r="D6" s="8"/>
      <c r="E6" s="8"/>
      <c r="F6" s="8"/>
      <c r="G6" s="8"/>
      <c r="H6" s="8"/>
      <c r="I6" s="8"/>
      <c r="J6" s="8"/>
      <c r="K6" s="8"/>
      <c r="L6" s="8"/>
      <c r="M6" s="8"/>
      <c r="N6" s="8"/>
      <c r="O6" s="8"/>
      <c r="P6" s="8"/>
      <c r="Q6" s="8"/>
      <c r="R6" s="8"/>
      <c r="S6" s="8"/>
      <c r="T6" s="8"/>
      <c r="U6" s="8"/>
      <c r="V6" s="8"/>
      <c r="W6" s="8"/>
      <c r="X6" s="8"/>
      <c r="Y6" s="8"/>
      <c r="Z6" s="8"/>
      <c r="AA6" s="8"/>
      <c r="AB6" s="8"/>
      <c r="AC6" s="8"/>
      <c r="AD6" s="8"/>
    </row>
    <row r="7" spans="1:30" ht="15" customHeight="1" x14ac:dyDescent="0.3">
      <c r="A7" s="7"/>
      <c r="B7" s="5"/>
      <c r="C7" s="8"/>
      <c r="D7" s="8"/>
      <c r="E7" s="8"/>
      <c r="F7" s="8"/>
      <c r="G7" s="8"/>
      <c r="H7" s="8"/>
      <c r="I7" s="8"/>
      <c r="J7" s="8"/>
      <c r="K7" s="8"/>
      <c r="L7" s="8"/>
      <c r="M7" s="8"/>
      <c r="N7" s="8"/>
      <c r="O7" s="8"/>
      <c r="P7" s="8"/>
      <c r="Q7" s="8"/>
      <c r="R7" s="8"/>
      <c r="S7" s="8"/>
      <c r="T7" s="8"/>
      <c r="U7" s="8"/>
      <c r="V7" s="8"/>
      <c r="W7" s="8"/>
      <c r="X7" s="8"/>
      <c r="Y7" s="8"/>
      <c r="Z7" s="8"/>
      <c r="AA7" s="8"/>
      <c r="AB7" s="8"/>
      <c r="AC7" s="8"/>
      <c r="AD7" s="8"/>
    </row>
    <row r="8" spans="1:30" x14ac:dyDescent="0.3">
      <c r="B8" s="9"/>
    </row>
    <row r="9" spans="1:30" x14ac:dyDescent="0.3">
      <c r="B9" s="10"/>
    </row>
    <row r="10" spans="1:30" ht="49.5" customHeight="1" x14ac:dyDescent="0.3">
      <c r="B10" s="5"/>
    </row>
    <row r="11" spans="1:30" ht="59.25" customHeight="1" x14ac:dyDescent="0.3">
      <c r="B11" s="5"/>
    </row>
    <row r="12" spans="1:30" ht="45.75" customHeight="1" x14ac:dyDescent="0.3">
      <c r="B12" s="5"/>
    </row>
    <row r="13" spans="1:30" ht="27.75" customHeight="1" x14ac:dyDescent="0.3"/>
    <row r="28" spans="2:2" x14ac:dyDescent="0.3">
      <c r="B28" s="140" t="s">
        <v>0</v>
      </c>
    </row>
  </sheetData>
  <hyperlinks>
    <hyperlink ref="B28" r:id="rId1" xr:uid="{FDC571DD-E91C-46FF-B35C-EB0103F73B86}"/>
  </hyperlinks>
  <pageMargins left="0.5" right="0.5" top="1.25" bottom="0.3" header="0.25" footer="0.05"/>
  <pageSetup scale="88" orientation="landscape" r:id="rId2"/>
  <headerFooter scaleWithDoc="0">
    <oddHeader>&amp;L&amp;G</oddHeader>
    <oddFooter>&amp;C&amp;"Open Sans,Regular"&amp;8&amp;P</oddFoot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A87C7-8EC7-4D0B-8473-606D1BBC254A}">
  <dimension ref="B2:G54"/>
  <sheetViews>
    <sheetView showGridLines="0" zoomScaleNormal="100" workbookViewId="0">
      <selection activeCell="M19" sqref="M19"/>
    </sheetView>
  </sheetViews>
  <sheetFormatPr defaultColWidth="8" defaultRowHeight="15" x14ac:dyDescent="0.25"/>
  <cols>
    <col min="1" max="1" width="3.875" style="1" customWidth="1"/>
    <col min="2" max="2" width="1.875" style="1" customWidth="1"/>
    <col min="3" max="3" width="18" style="1" customWidth="1"/>
    <col min="4" max="4" width="65.25" style="12" customWidth="1"/>
    <col min="5" max="5" width="11.5" style="1" customWidth="1"/>
    <col min="6" max="6" width="13.25" style="1" customWidth="1"/>
    <col min="7" max="7" width="10.125" style="12" bestFit="1" customWidth="1"/>
    <col min="8" max="16384" width="8" style="1"/>
  </cols>
  <sheetData>
    <row r="2" spans="2:7" x14ac:dyDescent="0.25">
      <c r="D2" s="1"/>
      <c r="G2" s="1"/>
    </row>
    <row r="3" spans="2:7" x14ac:dyDescent="0.25">
      <c r="D3" s="1"/>
      <c r="G3" s="1"/>
    </row>
    <row r="4" spans="2:7" ht="17.100000000000001" customHeight="1" x14ac:dyDescent="0.25">
      <c r="D4" s="11"/>
      <c r="E4" s="11"/>
      <c r="F4" s="11"/>
      <c r="G4" s="11"/>
    </row>
    <row r="5" spans="2:7" ht="20.25" customHeight="1" x14ac:dyDescent="0.35">
      <c r="C5" s="135" t="s">
        <v>1</v>
      </c>
      <c r="D5" s="23"/>
      <c r="E5" s="23"/>
      <c r="F5" s="23"/>
      <c r="G5" s="23"/>
    </row>
    <row r="6" spans="2:7" ht="16.5" customHeight="1" x14ac:dyDescent="0.3">
      <c r="C6" s="23" t="s">
        <v>2</v>
      </c>
      <c r="D6" s="23"/>
      <c r="E6" s="23"/>
      <c r="F6" s="23"/>
      <c r="G6" s="23"/>
    </row>
    <row r="7" spans="2:7" ht="16.5" x14ac:dyDescent="0.3">
      <c r="C7" s="24" t="s">
        <v>3</v>
      </c>
      <c r="D7" s="24"/>
      <c r="E7" s="24"/>
      <c r="F7" s="24"/>
      <c r="G7" s="24"/>
    </row>
    <row r="8" spans="2:7" ht="18" x14ac:dyDescent="0.35">
      <c r="B8" s="13"/>
      <c r="C8" s="13"/>
      <c r="D8" s="14"/>
      <c r="E8" s="13"/>
      <c r="F8" s="13"/>
      <c r="G8" s="14"/>
    </row>
    <row r="9" spans="2:7" ht="15.75" x14ac:dyDescent="0.3">
      <c r="B9" s="15"/>
      <c r="C9" s="19" t="s">
        <v>4</v>
      </c>
      <c r="D9" s="19" t="s">
        <v>5</v>
      </c>
      <c r="E9" s="20" t="s">
        <v>6</v>
      </c>
      <c r="F9" s="20" t="s">
        <v>7</v>
      </c>
      <c r="G9" s="20" t="s">
        <v>8</v>
      </c>
    </row>
    <row r="10" spans="2:7" ht="15" customHeight="1" x14ac:dyDescent="0.3">
      <c r="B10" s="16"/>
      <c r="C10" s="152" t="s">
        <v>9</v>
      </c>
      <c r="D10" s="21" t="s">
        <v>10</v>
      </c>
      <c r="E10" s="153" t="s">
        <v>11</v>
      </c>
      <c r="F10" s="153" t="s">
        <v>12</v>
      </c>
      <c r="G10" s="22">
        <v>3</v>
      </c>
    </row>
    <row r="11" spans="2:7" ht="15" customHeight="1" x14ac:dyDescent="0.3">
      <c r="B11" s="16"/>
      <c r="C11" s="152" t="s">
        <v>13</v>
      </c>
      <c r="D11" s="21" t="s">
        <v>14</v>
      </c>
      <c r="E11" s="153" t="s">
        <v>15</v>
      </c>
      <c r="F11" s="153" t="s">
        <v>16</v>
      </c>
      <c r="G11" s="22">
        <f>G10+1</f>
        <v>4</v>
      </c>
    </row>
    <row r="12" spans="2:7" ht="15" customHeight="1" x14ac:dyDescent="0.3">
      <c r="B12" s="16"/>
      <c r="C12" s="152" t="s">
        <v>17</v>
      </c>
      <c r="D12" s="21" t="s">
        <v>18</v>
      </c>
      <c r="E12" s="153" t="s">
        <v>11</v>
      </c>
      <c r="F12" s="153" t="s">
        <v>12</v>
      </c>
      <c r="G12" s="22">
        <f>G11+2</f>
        <v>6</v>
      </c>
    </row>
    <row r="13" spans="2:7" ht="15" customHeight="1" x14ac:dyDescent="0.3">
      <c r="B13" s="16"/>
      <c r="C13" s="152" t="s">
        <v>19</v>
      </c>
      <c r="D13" s="21" t="s">
        <v>20</v>
      </c>
      <c r="E13" s="153" t="s">
        <v>11</v>
      </c>
      <c r="F13" s="153" t="s">
        <v>16</v>
      </c>
      <c r="G13" s="22">
        <f t="shared" ref="G13:G17" si="0">G12+1</f>
        <v>7</v>
      </c>
    </row>
    <row r="14" spans="2:7" ht="15" customHeight="1" x14ac:dyDescent="0.3">
      <c r="B14" s="16"/>
      <c r="C14" s="152" t="s">
        <v>21</v>
      </c>
      <c r="D14" s="21" t="s">
        <v>22</v>
      </c>
      <c r="E14" s="153" t="s">
        <v>15</v>
      </c>
      <c r="F14" s="153" t="s">
        <v>16</v>
      </c>
      <c r="G14" s="22">
        <f t="shared" si="0"/>
        <v>8</v>
      </c>
    </row>
    <row r="15" spans="2:7" ht="15" customHeight="1" x14ac:dyDescent="0.3">
      <c r="B15" s="16"/>
      <c r="C15" s="152" t="s">
        <v>23</v>
      </c>
      <c r="D15" s="21" t="s">
        <v>24</v>
      </c>
      <c r="E15" s="153" t="s">
        <v>15</v>
      </c>
      <c r="F15" s="153" t="s">
        <v>16</v>
      </c>
      <c r="G15" s="22">
        <f>G14+4</f>
        <v>12</v>
      </c>
    </row>
    <row r="16" spans="2:7" ht="15" customHeight="1" x14ac:dyDescent="0.3">
      <c r="B16" s="16"/>
      <c r="C16" s="152" t="s">
        <v>25</v>
      </c>
      <c r="D16" s="21" t="s">
        <v>26</v>
      </c>
      <c r="E16" s="153" t="s">
        <v>11</v>
      </c>
      <c r="F16" s="153" t="s">
        <v>16</v>
      </c>
      <c r="G16" s="22">
        <f>G15+3</f>
        <v>15</v>
      </c>
    </row>
    <row r="17" spans="2:7" ht="15" customHeight="1" x14ac:dyDescent="0.3">
      <c r="B17" s="17"/>
      <c r="C17" s="152" t="s">
        <v>27</v>
      </c>
      <c r="D17" s="21" t="s">
        <v>28</v>
      </c>
      <c r="E17" s="153" t="s">
        <v>11</v>
      </c>
      <c r="F17" s="153" t="s">
        <v>12</v>
      </c>
      <c r="G17" s="22">
        <f t="shared" si="0"/>
        <v>16</v>
      </c>
    </row>
    <row r="18" spans="2:7" ht="15" customHeight="1" x14ac:dyDescent="0.3">
      <c r="B18" s="17"/>
      <c r="C18" s="152" t="s">
        <v>29</v>
      </c>
      <c r="D18" s="21" t="s">
        <v>30</v>
      </c>
      <c r="E18" s="153" t="s">
        <v>31</v>
      </c>
      <c r="F18" s="153" t="s">
        <v>12</v>
      </c>
      <c r="G18" s="22">
        <f>G17+1</f>
        <v>17</v>
      </c>
    </row>
    <row r="19" spans="2:7" ht="15" customHeight="1" x14ac:dyDescent="0.3">
      <c r="B19" s="17"/>
      <c r="C19" s="152" t="s">
        <v>32</v>
      </c>
      <c r="D19" s="21" t="s">
        <v>33</v>
      </c>
      <c r="E19" s="153" t="s">
        <v>31</v>
      </c>
      <c r="F19" s="153" t="s">
        <v>12</v>
      </c>
      <c r="G19" s="22" t="s">
        <v>34</v>
      </c>
    </row>
    <row r="20" spans="2:7" ht="15" customHeight="1" x14ac:dyDescent="0.3">
      <c r="B20" s="17"/>
      <c r="C20" s="152" t="s">
        <v>35</v>
      </c>
      <c r="D20" s="21" t="s">
        <v>36</v>
      </c>
      <c r="E20" s="153" t="s">
        <v>11</v>
      </c>
      <c r="F20" s="153" t="s">
        <v>12</v>
      </c>
      <c r="G20" s="22">
        <f>G18+1</f>
        <v>18</v>
      </c>
    </row>
    <row r="21" spans="2:7" ht="15" customHeight="1" x14ac:dyDescent="0.3">
      <c r="B21" s="17"/>
      <c r="C21" s="152" t="s">
        <v>37</v>
      </c>
      <c r="D21" s="21" t="s">
        <v>38</v>
      </c>
      <c r="E21" s="153" t="s">
        <v>15</v>
      </c>
      <c r="F21" s="153" t="s">
        <v>16</v>
      </c>
      <c r="G21" s="22" t="s">
        <v>39</v>
      </c>
    </row>
    <row r="22" spans="2:7" ht="15" customHeight="1" x14ac:dyDescent="0.3">
      <c r="B22" s="17"/>
      <c r="C22" s="152" t="s">
        <v>40</v>
      </c>
      <c r="D22" s="21" t="s">
        <v>41</v>
      </c>
      <c r="E22" s="153" t="s">
        <v>15</v>
      </c>
      <c r="F22" s="153" t="s">
        <v>16</v>
      </c>
      <c r="G22" s="22" t="s">
        <v>39</v>
      </c>
    </row>
    <row r="23" spans="2:7" ht="15" customHeight="1" x14ac:dyDescent="0.3">
      <c r="B23" s="17"/>
      <c r="C23" s="152" t="s">
        <v>42</v>
      </c>
      <c r="D23" s="21" t="s">
        <v>43</v>
      </c>
      <c r="E23" s="153" t="s">
        <v>15</v>
      </c>
      <c r="F23" s="153" t="s">
        <v>16</v>
      </c>
      <c r="G23" s="22" t="s">
        <v>44</v>
      </c>
    </row>
    <row r="24" spans="2:7" ht="15" customHeight="1" x14ac:dyDescent="0.3">
      <c r="B24" s="17"/>
      <c r="C24" s="152" t="s">
        <v>45</v>
      </c>
      <c r="D24" s="21" t="s">
        <v>46</v>
      </c>
      <c r="E24" s="153" t="s">
        <v>15</v>
      </c>
      <c r="F24" s="153" t="s">
        <v>16</v>
      </c>
      <c r="G24" s="22" t="s">
        <v>44</v>
      </c>
    </row>
    <row r="25" spans="2:7" ht="15" customHeight="1" x14ac:dyDescent="0.3">
      <c r="B25" s="17"/>
      <c r="C25" s="152" t="s">
        <v>47</v>
      </c>
      <c r="D25" s="21" t="s">
        <v>48</v>
      </c>
      <c r="E25" s="153" t="s">
        <v>15</v>
      </c>
      <c r="F25" s="153" t="s">
        <v>16</v>
      </c>
      <c r="G25" s="22" t="s">
        <v>44</v>
      </c>
    </row>
    <row r="26" spans="2:7" ht="15" customHeight="1" x14ac:dyDescent="0.3">
      <c r="B26" s="17"/>
      <c r="C26" s="152" t="s">
        <v>49</v>
      </c>
      <c r="D26" s="21" t="s">
        <v>50</v>
      </c>
      <c r="E26" s="153" t="s">
        <v>15</v>
      </c>
      <c r="F26" s="153" t="s">
        <v>16</v>
      </c>
      <c r="G26" s="22" t="s">
        <v>44</v>
      </c>
    </row>
    <row r="27" spans="2:7" ht="6.75" customHeight="1" x14ac:dyDescent="0.25">
      <c r="B27" s="17"/>
    </row>
    <row r="28" spans="2:7" ht="15" customHeight="1" x14ac:dyDescent="0.25">
      <c r="B28" s="17"/>
      <c r="C28" s="293" t="s">
        <v>51</v>
      </c>
    </row>
    <row r="29" spans="2:7" ht="6.75" customHeight="1" x14ac:dyDescent="0.25">
      <c r="B29" s="17"/>
    </row>
    <row r="30" spans="2:7" ht="6.75" customHeight="1" x14ac:dyDescent="0.25">
      <c r="B30" s="17"/>
    </row>
    <row r="31" spans="2:7" ht="15" customHeight="1" x14ac:dyDescent="0.25">
      <c r="B31" s="17"/>
      <c r="C31" s="292" t="s">
        <v>52</v>
      </c>
    </row>
    <row r="32" spans="2:7" ht="15" customHeight="1" x14ac:dyDescent="0.25">
      <c r="B32" s="17"/>
      <c r="C32" s="292" t="s">
        <v>53</v>
      </c>
    </row>
    <row r="33" spans="2:4" ht="6.75" customHeight="1" x14ac:dyDescent="0.25">
      <c r="B33" s="17"/>
    </row>
    <row r="34" spans="2:4" ht="15" customHeight="1" x14ac:dyDescent="0.25">
      <c r="B34" s="17"/>
      <c r="C34" s="292" t="s">
        <v>54</v>
      </c>
    </row>
    <row r="35" spans="2:4" ht="18" customHeight="1" x14ac:dyDescent="0.25">
      <c r="B35" s="17"/>
    </row>
    <row r="36" spans="2:4" ht="18" customHeight="1" x14ac:dyDescent="0.25">
      <c r="B36" s="17"/>
    </row>
    <row r="37" spans="2:4" ht="18" customHeight="1" x14ac:dyDescent="0.25">
      <c r="B37" s="17"/>
      <c r="C37" s="12"/>
      <c r="D37" s="18"/>
    </row>
    <row r="38" spans="2:4" ht="18" customHeight="1" x14ac:dyDescent="0.25">
      <c r="B38" s="17"/>
      <c r="C38" s="12"/>
      <c r="D38" s="18"/>
    </row>
    <row r="39" spans="2:4" ht="18" customHeight="1" x14ac:dyDescent="0.25">
      <c r="B39" s="17"/>
      <c r="C39" s="12"/>
      <c r="D39" s="18"/>
    </row>
    <row r="40" spans="2:4" ht="18" customHeight="1" x14ac:dyDescent="0.25">
      <c r="B40" s="17"/>
      <c r="C40" s="12"/>
      <c r="D40" s="18"/>
    </row>
    <row r="41" spans="2:4" ht="18" customHeight="1" x14ac:dyDescent="0.25">
      <c r="B41" s="17"/>
      <c r="C41" s="12"/>
      <c r="D41" s="18"/>
    </row>
    <row r="42" spans="2:4" ht="18" customHeight="1" x14ac:dyDescent="0.25">
      <c r="B42" s="17"/>
      <c r="C42" s="12"/>
      <c r="D42" s="18"/>
    </row>
    <row r="43" spans="2:4" ht="18" customHeight="1" x14ac:dyDescent="0.25">
      <c r="B43" s="17"/>
      <c r="C43" s="12"/>
      <c r="D43" s="18"/>
    </row>
    <row r="44" spans="2:4" x14ac:dyDescent="0.25">
      <c r="B44" s="17"/>
      <c r="D44" s="18"/>
    </row>
    <row r="45" spans="2:4" x14ac:dyDescent="0.25">
      <c r="B45" s="17"/>
      <c r="C45" s="12"/>
      <c r="D45" s="18"/>
    </row>
    <row r="46" spans="2:4" x14ac:dyDescent="0.25">
      <c r="B46" s="17"/>
      <c r="D46" s="18"/>
    </row>
    <row r="47" spans="2:4" x14ac:dyDescent="0.25">
      <c r="B47" s="17"/>
      <c r="C47" s="12"/>
      <c r="D47" s="18"/>
    </row>
    <row r="48" spans="2:4" x14ac:dyDescent="0.25">
      <c r="B48" s="17"/>
      <c r="C48" s="12"/>
      <c r="D48" s="18"/>
    </row>
    <row r="49" spans="2:4" x14ac:dyDescent="0.25">
      <c r="B49" s="17"/>
      <c r="C49" s="12"/>
      <c r="D49" s="18"/>
    </row>
    <row r="50" spans="2:4" x14ac:dyDescent="0.25">
      <c r="B50" s="17"/>
      <c r="C50" s="12"/>
      <c r="D50" s="18"/>
    </row>
    <row r="51" spans="2:4" x14ac:dyDescent="0.25">
      <c r="B51" s="17"/>
      <c r="C51" s="12"/>
      <c r="D51" s="18"/>
    </row>
    <row r="52" spans="2:4" x14ac:dyDescent="0.25">
      <c r="B52" s="17"/>
      <c r="C52" s="12"/>
      <c r="D52" s="18"/>
    </row>
    <row r="53" spans="2:4" x14ac:dyDescent="0.25">
      <c r="B53" s="17"/>
    </row>
    <row r="54" spans="2:4" x14ac:dyDescent="0.25">
      <c r="B54" s="17"/>
    </row>
  </sheetData>
  <pageMargins left="0.51181102362204722" right="0.51181102362204722" top="1.2598425196850394" bottom="0.31496062992125984" header="0.23622047244094491" footer="3.937007874015748E-2"/>
  <pageSetup scale="95" orientation="landscape" r:id="rId1"/>
  <headerFooter scaleWithDoc="0">
    <oddHeader>&amp;L&amp;G</oddHeader>
    <oddFooter>&amp;C&amp;"Open Sans,Regular"&amp;8&amp;P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8C0DA-7401-40FE-BB65-75C1126E2651}">
  <dimension ref="B3:L40"/>
  <sheetViews>
    <sheetView showGridLines="0" zoomScaleNormal="100" workbookViewId="0">
      <selection activeCell="M19" sqref="M19"/>
    </sheetView>
  </sheetViews>
  <sheetFormatPr defaultColWidth="9" defaultRowHeight="14.25" x14ac:dyDescent="0.3"/>
  <cols>
    <col min="1" max="1" width="6.875" style="25" customWidth="1"/>
    <col min="2" max="2" width="9" style="25"/>
    <col min="3" max="3" width="13.875" style="25" customWidth="1"/>
    <col min="4" max="4" width="59.125" style="25" customWidth="1"/>
    <col min="5" max="5" width="12.25" style="25" bestFit="1" customWidth="1"/>
    <col min="6" max="9" width="9.375" style="25" bestFit="1" customWidth="1"/>
    <col min="10" max="16384" width="9" style="25"/>
  </cols>
  <sheetData>
    <row r="3" spans="2:12" ht="16.5" x14ac:dyDescent="0.3">
      <c r="B3" s="26" t="s">
        <v>55</v>
      </c>
    </row>
    <row r="4" spans="2:12" ht="16.5" x14ac:dyDescent="0.3">
      <c r="B4" s="26"/>
    </row>
    <row r="5" spans="2:12" ht="21" customHeight="1" x14ac:dyDescent="0.3">
      <c r="B5" s="141"/>
      <c r="C5" s="296"/>
      <c r="D5" s="296"/>
      <c r="E5" s="72" t="s">
        <v>56</v>
      </c>
      <c r="F5" s="72" t="s">
        <v>57</v>
      </c>
      <c r="G5" s="72" t="s">
        <v>58</v>
      </c>
      <c r="H5" s="72" t="s">
        <v>59</v>
      </c>
      <c r="I5" s="72" t="s">
        <v>60</v>
      </c>
    </row>
    <row r="6" spans="2:12" ht="42.75" x14ac:dyDescent="0.3">
      <c r="B6" s="141"/>
      <c r="C6" s="297" t="s">
        <v>61</v>
      </c>
      <c r="D6" s="297"/>
      <c r="E6" s="72" t="s">
        <v>62</v>
      </c>
      <c r="F6" s="72" t="s">
        <v>63</v>
      </c>
      <c r="G6" s="72" t="s">
        <v>64</v>
      </c>
      <c r="H6" s="72" t="s">
        <v>65</v>
      </c>
      <c r="I6" s="72" t="s">
        <v>66</v>
      </c>
    </row>
    <row r="7" spans="2:12" ht="15" thickBot="1" x14ac:dyDescent="0.35">
      <c r="B7" s="142"/>
      <c r="C7" s="298" t="s">
        <v>67</v>
      </c>
      <c r="D7" s="299"/>
      <c r="E7" s="299"/>
      <c r="F7" s="299"/>
      <c r="G7" s="300"/>
      <c r="H7" s="142"/>
      <c r="I7" s="143"/>
    </row>
    <row r="8" spans="2:12" ht="17.25" customHeight="1" thickBot="1" x14ac:dyDescent="0.35">
      <c r="B8" s="144">
        <v>1</v>
      </c>
      <c r="C8" s="294" t="s">
        <v>68</v>
      </c>
      <c r="D8" s="295"/>
      <c r="E8" s="166">
        <f>'Modified CC1'!E16</f>
        <v>2852925</v>
      </c>
      <c r="F8" s="145">
        <v>2763500</v>
      </c>
      <c r="G8" s="145">
        <v>2743523</v>
      </c>
      <c r="H8" s="145">
        <v>2657354</v>
      </c>
      <c r="I8" s="145">
        <v>2593136</v>
      </c>
    </row>
    <row r="9" spans="2:12" ht="15" thickBot="1" x14ac:dyDescent="0.35">
      <c r="B9" s="144" t="s">
        <v>69</v>
      </c>
      <c r="C9" s="294" t="s">
        <v>70</v>
      </c>
      <c r="D9" s="295"/>
      <c r="E9" s="166">
        <f>E8</f>
        <v>2852925</v>
      </c>
      <c r="F9" s="145">
        <v>2763500</v>
      </c>
      <c r="G9" s="145">
        <v>2743523</v>
      </c>
      <c r="H9" s="145">
        <v>2657354</v>
      </c>
      <c r="I9" s="145">
        <v>2582489</v>
      </c>
    </row>
    <row r="10" spans="2:12" ht="17.25" customHeight="1" thickBot="1" x14ac:dyDescent="0.35">
      <c r="B10" s="144">
        <v>2</v>
      </c>
      <c r="C10" s="294" t="s">
        <v>71</v>
      </c>
      <c r="D10" s="295"/>
      <c r="E10" s="166">
        <f>'Modified CC1'!E30</f>
        <v>2979959</v>
      </c>
      <c r="F10" s="145">
        <v>2893682</v>
      </c>
      <c r="G10" s="145">
        <v>2880176</v>
      </c>
      <c r="H10" s="145">
        <v>2840895</v>
      </c>
      <c r="I10" s="145">
        <v>2776677</v>
      </c>
    </row>
    <row r="11" spans="2:12" ht="17.25" customHeight="1" thickBot="1" x14ac:dyDescent="0.35">
      <c r="B11" s="144" t="s">
        <v>72</v>
      </c>
      <c r="C11" s="294" t="s">
        <v>73</v>
      </c>
      <c r="D11" s="295"/>
      <c r="E11" s="166">
        <f>E10</f>
        <v>2979959</v>
      </c>
      <c r="F11" s="145">
        <v>2893682</v>
      </c>
      <c r="G11" s="145">
        <v>2880176</v>
      </c>
      <c r="H11" s="145">
        <v>2840895</v>
      </c>
      <c r="I11" s="145">
        <v>2766030</v>
      </c>
    </row>
    <row r="12" spans="2:12" ht="17.25" customHeight="1" thickBot="1" x14ac:dyDescent="0.35">
      <c r="B12" s="144">
        <v>3</v>
      </c>
      <c r="C12" s="294" t="s">
        <v>74</v>
      </c>
      <c r="D12" s="295"/>
      <c r="E12" s="166">
        <f>'Modified CC1'!E43</f>
        <v>3087195</v>
      </c>
      <c r="F12" s="145">
        <v>3001563</v>
      </c>
      <c r="G12" s="145">
        <v>2987450</v>
      </c>
      <c r="H12" s="145">
        <v>2933500</v>
      </c>
      <c r="I12" s="145">
        <v>2855961</v>
      </c>
    </row>
    <row r="13" spans="2:12" ht="17.25" customHeight="1" thickBot="1" x14ac:dyDescent="0.35">
      <c r="B13" s="144" t="s">
        <v>75</v>
      </c>
      <c r="C13" s="294" t="s">
        <v>76</v>
      </c>
      <c r="D13" s="295"/>
      <c r="E13" s="166">
        <f>E12</f>
        <v>3087195</v>
      </c>
      <c r="F13" s="145">
        <v>3001563</v>
      </c>
      <c r="G13" s="145">
        <v>2987450</v>
      </c>
      <c r="H13" s="145">
        <v>2933500</v>
      </c>
      <c r="I13" s="145">
        <v>2855961</v>
      </c>
    </row>
    <row r="14" spans="2:12" ht="17.25" customHeight="1" thickBot="1" x14ac:dyDescent="0.35">
      <c r="B14" s="146"/>
      <c r="C14" s="301" t="s">
        <v>77</v>
      </c>
      <c r="D14" s="302"/>
      <c r="E14" s="302"/>
      <c r="F14" s="302"/>
      <c r="G14" s="303"/>
      <c r="H14" s="142"/>
      <c r="I14" s="143"/>
    </row>
    <row r="15" spans="2:12" ht="17.25" customHeight="1" thickBot="1" x14ac:dyDescent="0.35">
      <c r="B15" s="144">
        <v>4</v>
      </c>
      <c r="C15" s="294" t="s">
        <v>78</v>
      </c>
      <c r="D15" s="295"/>
      <c r="E15" s="166">
        <f>'Modified CC1'!E45</f>
        <v>20108011</v>
      </c>
      <c r="F15" s="145">
        <v>19809238.949999999</v>
      </c>
      <c r="G15" s="145">
        <v>19427469.375</v>
      </c>
      <c r="H15" s="145">
        <v>18980786</v>
      </c>
      <c r="I15" s="145">
        <v>18925660</v>
      </c>
      <c r="L15" s="138"/>
    </row>
    <row r="16" spans="2:12" ht="17.25" customHeight="1" thickBot="1" x14ac:dyDescent="0.35">
      <c r="B16" s="144" t="s">
        <v>79</v>
      </c>
      <c r="C16" s="294" t="s">
        <v>80</v>
      </c>
      <c r="D16" s="295"/>
      <c r="E16" s="166">
        <f>E15</f>
        <v>20108011</v>
      </c>
      <c r="F16" s="145">
        <v>19809238.949999999</v>
      </c>
      <c r="G16" s="145">
        <v>19427469.375</v>
      </c>
      <c r="H16" s="145">
        <v>18980786</v>
      </c>
      <c r="I16" s="145">
        <v>18925660</v>
      </c>
    </row>
    <row r="17" spans="2:11" ht="17.25" customHeight="1" thickBot="1" x14ac:dyDescent="0.35">
      <c r="B17" s="146"/>
      <c r="C17" s="301" t="s">
        <v>81</v>
      </c>
      <c r="D17" s="302"/>
      <c r="E17" s="302"/>
      <c r="F17" s="302"/>
      <c r="G17" s="303"/>
      <c r="H17" s="142"/>
      <c r="I17" s="143"/>
    </row>
    <row r="18" spans="2:11" ht="17.25" customHeight="1" thickBot="1" x14ac:dyDescent="0.35">
      <c r="B18" s="144">
        <v>5</v>
      </c>
      <c r="C18" s="294" t="s">
        <v>82</v>
      </c>
      <c r="D18" s="295"/>
      <c r="E18" s="167">
        <f>'Modified CC1'!E50*100</f>
        <v>14.2</v>
      </c>
      <c r="F18" s="147">
        <v>14.000000000000002</v>
      </c>
      <c r="G18" s="147">
        <v>14.1</v>
      </c>
      <c r="H18" s="147">
        <v>14</v>
      </c>
      <c r="I18" s="147">
        <v>13.7</v>
      </c>
    </row>
    <row r="19" spans="2:11" ht="33" customHeight="1" thickBot="1" x14ac:dyDescent="0.35">
      <c r="B19" s="144" t="s">
        <v>83</v>
      </c>
      <c r="C19" s="294" t="s">
        <v>84</v>
      </c>
      <c r="D19" s="295"/>
      <c r="E19" s="167">
        <f>E18</f>
        <v>14.2</v>
      </c>
      <c r="F19" s="147">
        <v>14.000000000000002</v>
      </c>
      <c r="G19" s="147">
        <v>14.1</v>
      </c>
      <c r="H19" s="147">
        <v>14</v>
      </c>
      <c r="I19" s="147">
        <v>13.6</v>
      </c>
    </row>
    <row r="20" spans="2:11" ht="17.25" customHeight="1" thickBot="1" x14ac:dyDescent="0.35">
      <c r="B20" s="144" t="s">
        <v>85</v>
      </c>
      <c r="C20" s="294" t="s">
        <v>86</v>
      </c>
      <c r="D20" s="295"/>
      <c r="E20" s="167">
        <f>E18</f>
        <v>14.2</v>
      </c>
      <c r="F20" s="147">
        <v>14.000000000000002</v>
      </c>
      <c r="G20" s="147">
        <v>14.1</v>
      </c>
      <c r="H20" s="147">
        <v>14</v>
      </c>
      <c r="I20" s="148">
        <v>13.7</v>
      </c>
    </row>
    <row r="21" spans="2:11" ht="17.25" customHeight="1" thickBot="1" x14ac:dyDescent="0.35">
      <c r="B21" s="144">
        <v>6</v>
      </c>
      <c r="C21" s="294" t="s">
        <v>87</v>
      </c>
      <c r="D21" s="295"/>
      <c r="E21" s="167">
        <f>'Modified CC1'!E51*100</f>
        <v>14.799999999999999</v>
      </c>
      <c r="F21" s="147">
        <v>14.6</v>
      </c>
      <c r="G21" s="147">
        <v>14.8</v>
      </c>
      <c r="H21" s="147">
        <v>15</v>
      </c>
      <c r="I21" s="147">
        <v>14.7</v>
      </c>
    </row>
    <row r="22" spans="2:11" ht="17.25" customHeight="1" thickBot="1" x14ac:dyDescent="0.35">
      <c r="B22" s="144" t="s">
        <v>88</v>
      </c>
      <c r="C22" s="294" t="s">
        <v>89</v>
      </c>
      <c r="D22" s="295"/>
      <c r="E22" s="167">
        <f>E21</f>
        <v>14.799999999999999</v>
      </c>
      <c r="F22" s="147">
        <v>14.6</v>
      </c>
      <c r="G22" s="147">
        <v>14.8</v>
      </c>
      <c r="H22" s="147">
        <v>15</v>
      </c>
      <c r="I22" s="147">
        <v>14.6</v>
      </c>
    </row>
    <row r="23" spans="2:11" ht="17.25" customHeight="1" thickBot="1" x14ac:dyDescent="0.35">
      <c r="B23" s="144" t="s">
        <v>90</v>
      </c>
      <c r="C23" s="294" t="s">
        <v>91</v>
      </c>
      <c r="D23" s="295"/>
      <c r="E23" s="168">
        <f>E21</f>
        <v>14.799999999999999</v>
      </c>
      <c r="F23" s="148">
        <v>14.6</v>
      </c>
      <c r="G23" s="148">
        <v>14.8</v>
      </c>
      <c r="H23" s="148">
        <v>15</v>
      </c>
      <c r="I23" s="148">
        <v>14.7</v>
      </c>
    </row>
    <row r="24" spans="2:11" ht="17.25" customHeight="1" thickBot="1" x14ac:dyDescent="0.35">
      <c r="B24" s="144">
        <v>7</v>
      </c>
      <c r="C24" s="294" t="s">
        <v>92</v>
      </c>
      <c r="D24" s="295"/>
      <c r="E24" s="167">
        <f>'Modified CC1'!E52*100</f>
        <v>15.4</v>
      </c>
      <c r="F24" s="147">
        <v>15.2</v>
      </c>
      <c r="G24" s="147">
        <v>15.4</v>
      </c>
      <c r="H24" s="147">
        <v>15.5</v>
      </c>
      <c r="I24" s="147">
        <v>15.1</v>
      </c>
    </row>
    <row r="25" spans="2:11" ht="15" customHeight="1" thickBot="1" x14ac:dyDescent="0.35">
      <c r="B25" s="144" t="s">
        <v>93</v>
      </c>
      <c r="C25" s="294" t="s">
        <v>94</v>
      </c>
      <c r="D25" s="295"/>
      <c r="E25" s="167">
        <f>E24</f>
        <v>15.4</v>
      </c>
      <c r="F25" s="147">
        <v>15.2</v>
      </c>
      <c r="G25" s="147">
        <v>15.4</v>
      </c>
      <c r="H25" s="147">
        <v>15.5</v>
      </c>
      <c r="I25" s="147">
        <v>15.1</v>
      </c>
    </row>
    <row r="26" spans="2:11" ht="17.25" customHeight="1" thickBot="1" x14ac:dyDescent="0.35">
      <c r="B26" s="144" t="s">
        <v>95</v>
      </c>
      <c r="C26" s="294" t="s">
        <v>96</v>
      </c>
      <c r="D26" s="295"/>
      <c r="E26" s="168">
        <f>E24</f>
        <v>15.4</v>
      </c>
      <c r="F26" s="148">
        <v>15.2</v>
      </c>
      <c r="G26" s="148">
        <v>15.4</v>
      </c>
      <c r="H26" s="148">
        <v>15.5</v>
      </c>
      <c r="I26" s="148">
        <v>15.1</v>
      </c>
    </row>
    <row r="27" spans="2:11" ht="17.25" customHeight="1" thickBot="1" x14ac:dyDescent="0.35">
      <c r="B27" s="146"/>
      <c r="C27" s="301" t="s">
        <v>97</v>
      </c>
      <c r="D27" s="303"/>
      <c r="E27" s="142"/>
      <c r="F27" s="301"/>
      <c r="G27" s="303"/>
      <c r="H27" s="142"/>
      <c r="I27" s="143"/>
    </row>
    <row r="28" spans="2:11" ht="17.25" customHeight="1" thickBot="1" x14ac:dyDescent="0.35">
      <c r="B28" s="144">
        <v>8</v>
      </c>
      <c r="C28" s="294" t="s">
        <v>98</v>
      </c>
      <c r="D28" s="295"/>
      <c r="E28" s="167">
        <v>2.5</v>
      </c>
      <c r="F28" s="147">
        <v>2.5</v>
      </c>
      <c r="G28" s="147">
        <v>2.5</v>
      </c>
      <c r="H28" s="147">
        <v>2.5</v>
      </c>
      <c r="I28" s="147">
        <v>2.5</v>
      </c>
    </row>
    <row r="29" spans="2:11" ht="17.25" customHeight="1" thickBot="1" x14ac:dyDescent="0.35">
      <c r="B29" s="144">
        <v>9</v>
      </c>
      <c r="C29" s="294" t="s">
        <v>99</v>
      </c>
      <c r="D29" s="295"/>
      <c r="E29" s="167">
        <v>0</v>
      </c>
      <c r="F29" s="147">
        <v>0</v>
      </c>
      <c r="G29" s="147">
        <v>0</v>
      </c>
      <c r="H29" s="147">
        <v>0</v>
      </c>
      <c r="I29" s="147">
        <v>0</v>
      </c>
      <c r="K29" s="149"/>
    </row>
    <row r="30" spans="2:11" ht="17.25" customHeight="1" thickBot="1" x14ac:dyDescent="0.35">
      <c r="B30" s="144">
        <v>10</v>
      </c>
      <c r="C30" s="294" t="s">
        <v>100</v>
      </c>
      <c r="D30" s="295"/>
      <c r="E30" s="306"/>
      <c r="F30" s="307"/>
      <c r="G30" s="307"/>
      <c r="H30" s="307"/>
      <c r="I30" s="307"/>
      <c r="K30" s="149"/>
    </row>
    <row r="31" spans="2:11" ht="17.25" customHeight="1" thickBot="1" x14ac:dyDescent="0.35">
      <c r="B31" s="144">
        <v>11</v>
      </c>
      <c r="C31" s="308" t="s">
        <v>101</v>
      </c>
      <c r="D31" s="309"/>
      <c r="E31" s="167">
        <f>E28+E29</f>
        <v>2.5</v>
      </c>
      <c r="F31" s="147">
        <v>2.5</v>
      </c>
      <c r="G31" s="147">
        <v>2.5</v>
      </c>
      <c r="H31" s="147">
        <v>2.5</v>
      </c>
      <c r="I31" s="147">
        <v>2.5</v>
      </c>
    </row>
    <row r="32" spans="2:11" ht="17.25" customHeight="1" thickBot="1" x14ac:dyDescent="0.35">
      <c r="B32" s="144">
        <v>12</v>
      </c>
      <c r="C32" s="294" t="s">
        <v>102</v>
      </c>
      <c r="D32" s="295"/>
      <c r="E32" s="167">
        <f>E18-4.5-IF((E21-E18)&gt;=1.5,0,1.5-(E21-E18))-IF((E24-E21)&gt;2,0,2-(E24-E21))</f>
        <v>7.4</v>
      </c>
      <c r="F32" s="147">
        <v>7.1999999999999993</v>
      </c>
      <c r="G32" s="147">
        <v>7.4</v>
      </c>
      <c r="H32" s="147">
        <v>7.5</v>
      </c>
      <c r="I32" s="147">
        <v>7.1</v>
      </c>
    </row>
    <row r="33" spans="2:9" ht="17.25" customHeight="1" thickBot="1" x14ac:dyDescent="0.35">
      <c r="B33" s="146"/>
      <c r="C33" s="301" t="s">
        <v>103</v>
      </c>
      <c r="D33" s="303"/>
      <c r="E33" s="142"/>
      <c r="F33" s="301"/>
      <c r="G33" s="303"/>
      <c r="H33" s="142"/>
      <c r="I33" s="143"/>
    </row>
    <row r="34" spans="2:9" ht="17.25" customHeight="1" thickBot="1" x14ac:dyDescent="0.35">
      <c r="B34" s="150">
        <v>13</v>
      </c>
      <c r="C34" s="310" t="s">
        <v>104</v>
      </c>
      <c r="D34" s="311"/>
      <c r="E34" s="166">
        <f>'LR2'!E31</f>
        <v>55421413.200000003</v>
      </c>
      <c r="F34" s="145">
        <v>55079625</v>
      </c>
      <c r="G34" s="145">
        <v>55277254.600000001</v>
      </c>
      <c r="H34" s="145">
        <v>53353464.799999997</v>
      </c>
      <c r="I34" s="145">
        <v>52815314</v>
      </c>
    </row>
    <row r="35" spans="2:9" ht="17.25" customHeight="1" thickBot="1" x14ac:dyDescent="0.35">
      <c r="B35" s="150">
        <v>14</v>
      </c>
      <c r="C35" s="304" t="s">
        <v>105</v>
      </c>
      <c r="D35" s="305"/>
      <c r="E35" s="169">
        <f>'LR2'!E33</f>
        <v>5.3769999999999998</v>
      </c>
      <c r="F35" s="151">
        <v>5.2539999999999996</v>
      </c>
      <c r="G35" s="151">
        <v>5.2350000000000003</v>
      </c>
      <c r="H35" s="151">
        <v>5.3250000000000002</v>
      </c>
      <c r="I35" s="151">
        <v>5.2569999999999997</v>
      </c>
    </row>
    <row r="36" spans="2:9" ht="28.5" customHeight="1" thickBot="1" x14ac:dyDescent="0.35">
      <c r="B36" s="150" t="s">
        <v>106</v>
      </c>
      <c r="C36" s="304" t="s">
        <v>107</v>
      </c>
      <c r="D36" s="305"/>
      <c r="E36" s="169">
        <f>E11/E34*100</f>
        <v>5.3769090824988197</v>
      </c>
      <c r="F36" s="151">
        <v>5.2536341705303915</v>
      </c>
      <c r="G36" s="151">
        <v>5.2350000000000003</v>
      </c>
      <c r="H36" s="151">
        <v>5.3250000000000002</v>
      </c>
      <c r="I36" s="151">
        <v>5.2370000000000001</v>
      </c>
    </row>
    <row r="37" spans="2:9" ht="4.5" customHeight="1" x14ac:dyDescent="0.3"/>
    <row r="38" spans="2:9" x14ac:dyDescent="0.3">
      <c r="B38" s="28" t="s">
        <v>108</v>
      </c>
    </row>
    <row r="39" spans="2:9" x14ac:dyDescent="0.3">
      <c r="B39" s="28" t="s">
        <v>109</v>
      </c>
    </row>
    <row r="40" spans="2:9" x14ac:dyDescent="0.3">
      <c r="B40" s="25" t="s">
        <v>110</v>
      </c>
    </row>
  </sheetData>
  <mergeCells count="35">
    <mergeCell ref="C35:D35"/>
    <mergeCell ref="C36:D36"/>
    <mergeCell ref="E30:I30"/>
    <mergeCell ref="C31:D31"/>
    <mergeCell ref="C33:D33"/>
    <mergeCell ref="F33:G33"/>
    <mergeCell ref="C34:D34"/>
    <mergeCell ref="C32:D32"/>
    <mergeCell ref="C28:D28"/>
    <mergeCell ref="C29:D29"/>
    <mergeCell ref="C30:D30"/>
    <mergeCell ref="F27:G27"/>
    <mergeCell ref="C17:G17"/>
    <mergeCell ref="C18:D18"/>
    <mergeCell ref="C19:D19"/>
    <mergeCell ref="C20:D20"/>
    <mergeCell ref="C21:D21"/>
    <mergeCell ref="C22:D22"/>
    <mergeCell ref="C23:D23"/>
    <mergeCell ref="C24:D24"/>
    <mergeCell ref="C25:D25"/>
    <mergeCell ref="C26:D26"/>
    <mergeCell ref="C27:D27"/>
    <mergeCell ref="C16:D16"/>
    <mergeCell ref="C5:D5"/>
    <mergeCell ref="C6:D6"/>
    <mergeCell ref="C7:G7"/>
    <mergeCell ref="C8:D8"/>
    <mergeCell ref="C9:D9"/>
    <mergeCell ref="C10:D10"/>
    <mergeCell ref="C11:D11"/>
    <mergeCell ref="C12:D12"/>
    <mergeCell ref="C13:D13"/>
    <mergeCell ref="C14:G14"/>
    <mergeCell ref="C15:D15"/>
  </mergeCells>
  <pageMargins left="0.51181102362204722" right="0.51181102362204722" top="1.2598425196850394" bottom="0.31496062992125984" header="0.23622047244094491" footer="3.937007874015748E-2"/>
  <pageSetup scale="65" fitToWidth="0" orientation="landscape" r:id="rId1"/>
  <headerFooter scaleWithDoc="0">
    <oddHeader>&amp;L&amp;G</oddHeader>
    <oddFooter>&amp;C&amp;"Open Sans,Regular"&amp;8&amp;P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B3:J67"/>
  <sheetViews>
    <sheetView showGridLines="0" zoomScale="79" zoomScaleNormal="85" workbookViewId="0">
      <pane ySplit="5" topLeftCell="A6" activePane="bottomLeft" state="frozen"/>
      <selection activeCell="M19" sqref="M19"/>
      <selection pane="bottomLeft" activeCell="M19" sqref="M19"/>
    </sheetView>
  </sheetViews>
  <sheetFormatPr defaultColWidth="9" defaultRowHeight="14.25" x14ac:dyDescent="0.3"/>
  <cols>
    <col min="1" max="1" width="6" style="25" customWidth="1"/>
    <col min="2" max="2" width="7.875" style="25" customWidth="1"/>
    <col min="3" max="3" width="13.75" style="25" customWidth="1"/>
    <col min="4" max="4" width="67.75" style="25" customWidth="1"/>
    <col min="5" max="5" width="20.5" style="25" customWidth="1"/>
    <col min="6" max="9" width="13.125" style="25" customWidth="1"/>
    <col min="10" max="10" width="4.125" style="25" customWidth="1"/>
    <col min="11" max="16384" width="9" style="25"/>
  </cols>
  <sheetData>
    <row r="3" spans="2:10" ht="16.5" x14ac:dyDescent="0.3">
      <c r="B3" s="26" t="s">
        <v>111</v>
      </c>
    </row>
    <row r="4" spans="2:10" s="27" customFormat="1" ht="16.5" x14ac:dyDescent="0.3">
      <c r="B4" s="26"/>
    </row>
    <row r="5" spans="2:10" ht="42.75" customHeight="1" x14ac:dyDescent="0.3">
      <c r="B5" s="80"/>
      <c r="C5" s="297" t="s">
        <v>61</v>
      </c>
      <c r="D5" s="297"/>
      <c r="E5" s="358" t="s">
        <v>62</v>
      </c>
      <c r="F5" s="72" t="s">
        <v>63</v>
      </c>
      <c r="G5" s="72" t="s">
        <v>64</v>
      </c>
      <c r="H5" s="72" t="s">
        <v>65</v>
      </c>
      <c r="I5" s="72" t="s">
        <v>66</v>
      </c>
    </row>
    <row r="6" spans="2:10" ht="17.25" customHeight="1" x14ac:dyDescent="0.3">
      <c r="B6" s="66"/>
      <c r="C6" s="312" t="s">
        <v>112</v>
      </c>
      <c r="D6" s="312"/>
      <c r="E6" s="81"/>
      <c r="F6" s="63"/>
      <c r="G6" s="63"/>
      <c r="H6" s="63"/>
      <c r="I6" s="63"/>
    </row>
    <row r="7" spans="2:10" ht="28.5" customHeight="1" x14ac:dyDescent="0.3">
      <c r="B7" s="70">
        <v>1</v>
      </c>
      <c r="C7" s="313" t="s">
        <v>113</v>
      </c>
      <c r="D7" s="313"/>
      <c r="E7" s="83">
        <v>945077</v>
      </c>
      <c r="F7" s="73">
        <v>944064</v>
      </c>
      <c r="G7" s="73">
        <v>946269</v>
      </c>
      <c r="H7" s="73">
        <v>941461</v>
      </c>
      <c r="I7" s="73">
        <v>941315</v>
      </c>
    </row>
    <row r="8" spans="2:10" x14ac:dyDescent="0.3">
      <c r="B8" s="70">
        <v>2</v>
      </c>
      <c r="C8" s="313" t="s">
        <v>114</v>
      </c>
      <c r="D8" s="313"/>
      <c r="E8" s="83">
        <v>2142859</v>
      </c>
      <c r="F8" s="73">
        <v>2057262</v>
      </c>
      <c r="G8" s="73">
        <v>2035296</v>
      </c>
      <c r="H8" s="73">
        <v>1931789</v>
      </c>
      <c r="I8" s="73">
        <v>1856084</v>
      </c>
    </row>
    <row r="9" spans="2:10" x14ac:dyDescent="0.3">
      <c r="B9" s="70">
        <v>3</v>
      </c>
      <c r="C9" s="313" t="s">
        <v>115</v>
      </c>
      <c r="D9" s="313"/>
      <c r="E9" s="83">
        <v>-46858</v>
      </c>
      <c r="F9" s="73">
        <f>-49956</f>
        <v>-49956</v>
      </c>
      <c r="G9" s="73">
        <v>-50567</v>
      </c>
      <c r="H9" s="73">
        <v>-32349</v>
      </c>
      <c r="I9" s="73">
        <v>-33759</v>
      </c>
    </row>
    <row r="10" spans="2:10" x14ac:dyDescent="0.3">
      <c r="B10" s="70">
        <v>4</v>
      </c>
      <c r="C10" s="318" t="s">
        <v>116</v>
      </c>
      <c r="D10" s="318"/>
      <c r="E10" s="83">
        <v>0</v>
      </c>
      <c r="F10" s="73">
        <v>0</v>
      </c>
      <c r="G10" s="73">
        <v>0</v>
      </c>
      <c r="H10" s="73">
        <v>0</v>
      </c>
      <c r="I10" s="73">
        <v>0</v>
      </c>
    </row>
    <row r="11" spans="2:10" x14ac:dyDescent="0.3">
      <c r="B11" s="70">
        <v>5</v>
      </c>
      <c r="C11" s="313" t="s">
        <v>117</v>
      </c>
      <c r="D11" s="313"/>
      <c r="E11" s="83">
        <v>0</v>
      </c>
      <c r="F11" s="73">
        <v>0</v>
      </c>
      <c r="G11" s="73">
        <v>0</v>
      </c>
      <c r="H11" s="73">
        <v>0</v>
      </c>
      <c r="I11" s="73">
        <v>0</v>
      </c>
    </row>
    <row r="12" spans="2:10" s="27" customFormat="1" ht="17.25" customHeight="1" x14ac:dyDescent="0.3">
      <c r="B12" s="91">
        <v>6</v>
      </c>
      <c r="C12" s="315" t="s">
        <v>118</v>
      </c>
      <c r="D12" s="315"/>
      <c r="E12" s="82">
        <f>SUM(E7:E11)</f>
        <v>3041078</v>
      </c>
      <c r="F12" s="85">
        <f t="shared" ref="F12:I12" si="0">SUM(F7:F11)</f>
        <v>2951370</v>
      </c>
      <c r="G12" s="85">
        <f t="shared" si="0"/>
        <v>2930998</v>
      </c>
      <c r="H12" s="85">
        <f t="shared" si="0"/>
        <v>2840901</v>
      </c>
      <c r="I12" s="85">
        <f t="shared" si="0"/>
        <v>2763640</v>
      </c>
      <c r="J12" s="154"/>
    </row>
    <row r="13" spans="2:10" ht="17.25" customHeight="1" x14ac:dyDescent="0.3">
      <c r="B13" s="70"/>
      <c r="C13" s="75"/>
      <c r="D13" s="75"/>
      <c r="E13" s="83"/>
      <c r="F13" s="73"/>
      <c r="G13" s="73"/>
      <c r="H13" s="73"/>
      <c r="I13" s="73"/>
    </row>
    <row r="14" spans="2:10" ht="17.25" customHeight="1" x14ac:dyDescent="0.3">
      <c r="B14" s="66"/>
      <c r="C14" s="312" t="s">
        <v>119</v>
      </c>
      <c r="D14" s="312"/>
      <c r="E14" s="81"/>
      <c r="F14" s="63"/>
      <c r="G14" s="63"/>
      <c r="H14" s="63"/>
      <c r="I14" s="63"/>
    </row>
    <row r="15" spans="2:10" x14ac:dyDescent="0.3">
      <c r="B15" s="70">
        <v>28</v>
      </c>
      <c r="C15" s="313" t="s">
        <v>120</v>
      </c>
      <c r="D15" s="313"/>
      <c r="E15" s="83">
        <v>-188153</v>
      </c>
      <c r="F15" s="73">
        <f>-187870</f>
        <v>-187870</v>
      </c>
      <c r="G15" s="73">
        <v>-187475</v>
      </c>
      <c r="H15" s="73">
        <v>-183547</v>
      </c>
      <c r="I15" s="73">
        <v>-170504</v>
      </c>
    </row>
    <row r="16" spans="2:10" s="27" customFormat="1" ht="17.25" customHeight="1" x14ac:dyDescent="0.3">
      <c r="B16" s="91">
        <v>29</v>
      </c>
      <c r="C16" s="315" t="s">
        <v>121</v>
      </c>
      <c r="D16" s="315"/>
      <c r="E16" s="82">
        <f>E12+E15</f>
        <v>2852925</v>
      </c>
      <c r="F16" s="85">
        <f t="shared" ref="F16:I16" si="1">F12+F15</f>
        <v>2763500</v>
      </c>
      <c r="G16" s="85">
        <f t="shared" si="1"/>
        <v>2743523</v>
      </c>
      <c r="H16" s="85">
        <f t="shared" si="1"/>
        <v>2657354</v>
      </c>
      <c r="I16" s="85">
        <f t="shared" si="1"/>
        <v>2593136</v>
      </c>
    </row>
    <row r="17" spans="2:9" s="27" customFormat="1" ht="17.25" customHeight="1" x14ac:dyDescent="0.3">
      <c r="B17" s="70"/>
      <c r="C17" s="75"/>
      <c r="D17" s="75"/>
      <c r="E17" s="83"/>
      <c r="F17" s="73"/>
      <c r="G17" s="73"/>
      <c r="H17" s="73"/>
      <c r="I17" s="73"/>
    </row>
    <row r="18" spans="2:9" ht="17.25" customHeight="1" x14ac:dyDescent="0.3">
      <c r="B18" s="66"/>
      <c r="C18" s="312" t="s">
        <v>122</v>
      </c>
      <c r="D18" s="312"/>
      <c r="E18" s="81"/>
      <c r="F18" s="63"/>
      <c r="G18" s="63"/>
      <c r="H18" s="63"/>
      <c r="I18" s="63"/>
    </row>
    <row r="19" spans="2:9" x14ac:dyDescent="0.3">
      <c r="B19" s="70">
        <v>30</v>
      </c>
      <c r="C19" s="313" t="s">
        <v>123</v>
      </c>
      <c r="D19" s="313"/>
      <c r="E19" s="83">
        <v>72554</v>
      </c>
      <c r="F19" s="73">
        <v>72554</v>
      </c>
      <c r="G19" s="73">
        <v>72554</v>
      </c>
      <c r="H19" s="73">
        <v>72554</v>
      </c>
      <c r="I19" s="73">
        <v>72554</v>
      </c>
    </row>
    <row r="20" spans="2:9" ht="17.25" customHeight="1" x14ac:dyDescent="0.3">
      <c r="B20" s="70">
        <v>31</v>
      </c>
      <c r="C20" s="317" t="s">
        <v>124</v>
      </c>
      <c r="D20" s="317"/>
      <c r="E20" s="83">
        <f>E19</f>
        <v>72554</v>
      </c>
      <c r="F20" s="73">
        <v>72554</v>
      </c>
      <c r="G20" s="73">
        <v>72554</v>
      </c>
      <c r="H20" s="73">
        <v>72554</v>
      </c>
      <c r="I20" s="73">
        <v>72554</v>
      </c>
    </row>
    <row r="21" spans="2:9" ht="17.25" customHeight="1" x14ac:dyDescent="0.3">
      <c r="B21" s="70">
        <v>32</v>
      </c>
      <c r="C21" s="317" t="s">
        <v>125</v>
      </c>
      <c r="D21" s="317"/>
      <c r="E21" s="83">
        <v>0</v>
      </c>
      <c r="F21" s="73">
        <v>0</v>
      </c>
      <c r="G21" s="73">
        <v>0</v>
      </c>
      <c r="H21" s="73">
        <v>0</v>
      </c>
      <c r="I21" s="73">
        <v>0</v>
      </c>
    </row>
    <row r="22" spans="2:9" x14ac:dyDescent="0.3">
      <c r="B22" s="70">
        <v>33</v>
      </c>
      <c r="C22" s="318" t="s">
        <v>126</v>
      </c>
      <c r="D22" s="318"/>
      <c r="E22" s="83">
        <v>0</v>
      </c>
      <c r="F22" s="73">
        <v>0</v>
      </c>
      <c r="G22" s="73">
        <v>0</v>
      </c>
      <c r="H22" s="73">
        <v>0</v>
      </c>
      <c r="I22" s="73">
        <v>0</v>
      </c>
    </row>
    <row r="23" spans="2:9" ht="33.75" customHeight="1" x14ac:dyDescent="0.3">
      <c r="B23" s="70">
        <v>34</v>
      </c>
      <c r="C23" s="313" t="s">
        <v>127</v>
      </c>
      <c r="D23" s="313"/>
      <c r="E23" s="83">
        <v>54480</v>
      </c>
      <c r="F23" s="73">
        <v>57628</v>
      </c>
      <c r="G23" s="73">
        <v>64099</v>
      </c>
      <c r="H23" s="73">
        <v>110987</v>
      </c>
      <c r="I23" s="73">
        <v>110987</v>
      </c>
    </row>
    <row r="24" spans="2:9" x14ac:dyDescent="0.3">
      <c r="B24" s="76">
        <v>35</v>
      </c>
      <c r="C24" s="316" t="s">
        <v>128</v>
      </c>
      <c r="D24" s="316"/>
      <c r="E24" s="83">
        <v>0</v>
      </c>
      <c r="F24" s="73">
        <v>0</v>
      </c>
      <c r="G24" s="73">
        <v>0</v>
      </c>
      <c r="H24" s="73">
        <v>0</v>
      </c>
      <c r="I24" s="73">
        <v>0</v>
      </c>
    </row>
    <row r="25" spans="2:9" s="27" customFormat="1" ht="17.25" customHeight="1" x14ac:dyDescent="0.3">
      <c r="B25" s="91">
        <v>36</v>
      </c>
      <c r="C25" s="315" t="s">
        <v>129</v>
      </c>
      <c r="D25" s="315"/>
      <c r="E25" s="82">
        <f>SUM(E19,E22,E23)</f>
        <v>127034</v>
      </c>
      <c r="F25" s="85">
        <f>SUM(F19,F22,F23)</f>
        <v>130182</v>
      </c>
      <c r="G25" s="85">
        <f t="shared" ref="G25:H25" si="2">SUM(G19,G22,G23)</f>
        <v>136653</v>
      </c>
      <c r="H25" s="85">
        <f t="shared" si="2"/>
        <v>183541</v>
      </c>
      <c r="I25" s="85">
        <f>SUM(I19,I22,I23)</f>
        <v>183541</v>
      </c>
    </row>
    <row r="26" spans="2:9" s="27" customFormat="1" ht="17.25" customHeight="1" x14ac:dyDescent="0.3">
      <c r="B26" s="70"/>
      <c r="C26" s="75"/>
      <c r="D26" s="75"/>
      <c r="E26" s="83"/>
      <c r="F26" s="73"/>
      <c r="G26" s="73"/>
      <c r="H26" s="73"/>
      <c r="I26" s="73"/>
    </row>
    <row r="27" spans="2:9" ht="17.25" customHeight="1" x14ac:dyDescent="0.3">
      <c r="B27" s="66"/>
      <c r="C27" s="312" t="s">
        <v>130</v>
      </c>
      <c r="D27" s="312"/>
      <c r="E27" s="81"/>
      <c r="F27" s="63"/>
      <c r="G27" s="63"/>
      <c r="H27" s="63"/>
      <c r="I27" s="63"/>
    </row>
    <row r="28" spans="2:9" x14ac:dyDescent="0.3">
      <c r="B28" s="70">
        <v>43</v>
      </c>
      <c r="C28" s="313" t="s">
        <v>131</v>
      </c>
      <c r="D28" s="313"/>
      <c r="E28" s="83">
        <v>0</v>
      </c>
      <c r="F28" s="73">
        <v>0</v>
      </c>
      <c r="G28" s="73">
        <v>0</v>
      </c>
      <c r="H28" s="73">
        <v>0</v>
      </c>
      <c r="I28" s="73">
        <v>0</v>
      </c>
    </row>
    <row r="29" spans="2:9" s="27" customFormat="1" ht="17.25" customHeight="1" x14ac:dyDescent="0.3">
      <c r="B29" s="91">
        <v>44</v>
      </c>
      <c r="C29" s="315" t="s">
        <v>132</v>
      </c>
      <c r="D29" s="315"/>
      <c r="E29" s="82">
        <f>E25+E28</f>
        <v>127034</v>
      </c>
      <c r="F29" s="85">
        <f>F25+F28</f>
        <v>130182</v>
      </c>
      <c r="G29" s="85">
        <f t="shared" ref="G29:I29" si="3">G25+G28</f>
        <v>136653</v>
      </c>
      <c r="H29" s="85">
        <f t="shared" si="3"/>
        <v>183541</v>
      </c>
      <c r="I29" s="85">
        <f t="shared" si="3"/>
        <v>183541</v>
      </c>
    </row>
    <row r="30" spans="2:9" s="27" customFormat="1" ht="17.25" customHeight="1" x14ac:dyDescent="0.3">
      <c r="B30" s="91">
        <v>45</v>
      </c>
      <c r="C30" s="315" t="s">
        <v>133</v>
      </c>
      <c r="D30" s="315"/>
      <c r="E30" s="82">
        <f>E16+E29</f>
        <v>2979959</v>
      </c>
      <c r="F30" s="85">
        <f t="shared" ref="F30:I30" si="4">F16+F29</f>
        <v>2893682</v>
      </c>
      <c r="G30" s="85">
        <f t="shared" si="4"/>
        <v>2880176</v>
      </c>
      <c r="H30" s="85">
        <f t="shared" si="4"/>
        <v>2840895</v>
      </c>
      <c r="I30" s="85">
        <f t="shared" si="4"/>
        <v>2776677</v>
      </c>
    </row>
    <row r="31" spans="2:9" s="27" customFormat="1" ht="17.25" customHeight="1" x14ac:dyDescent="0.3">
      <c r="B31" s="70"/>
      <c r="C31" s="75"/>
      <c r="D31" s="75"/>
      <c r="E31" s="83"/>
      <c r="F31" s="73"/>
      <c r="G31" s="73"/>
      <c r="H31" s="73"/>
      <c r="I31" s="73"/>
    </row>
    <row r="32" spans="2:9" ht="17.25" customHeight="1" x14ac:dyDescent="0.3">
      <c r="B32" s="66"/>
      <c r="C32" s="312" t="s">
        <v>134</v>
      </c>
      <c r="D32" s="312"/>
      <c r="E32" s="81"/>
      <c r="F32" s="63"/>
      <c r="G32" s="63"/>
      <c r="H32" s="63"/>
      <c r="I32" s="63"/>
    </row>
    <row r="33" spans="2:9" ht="25.5" customHeight="1" x14ac:dyDescent="0.3">
      <c r="B33" s="70">
        <v>46</v>
      </c>
      <c r="C33" s="313" t="s">
        <v>135</v>
      </c>
      <c r="D33" s="313"/>
      <c r="E33" s="83">
        <v>0</v>
      </c>
      <c r="F33" s="73">
        <v>0</v>
      </c>
      <c r="G33" s="73">
        <v>0</v>
      </c>
      <c r="H33" s="73">
        <v>0</v>
      </c>
      <c r="I33" s="73">
        <v>0</v>
      </c>
    </row>
    <row r="34" spans="2:9" x14ac:dyDescent="0.3">
      <c r="B34" s="70">
        <v>47</v>
      </c>
      <c r="C34" s="318" t="s">
        <v>136</v>
      </c>
      <c r="D34" s="318"/>
      <c r="E34" s="83">
        <v>0</v>
      </c>
      <c r="F34" s="73">
        <v>0</v>
      </c>
      <c r="G34" s="73">
        <v>0</v>
      </c>
      <c r="H34" s="73">
        <v>0</v>
      </c>
      <c r="I34" s="73">
        <v>0</v>
      </c>
    </row>
    <row r="35" spans="2:9" ht="45" customHeight="1" x14ac:dyDescent="0.3">
      <c r="B35" s="70">
        <v>48</v>
      </c>
      <c r="C35" s="313" t="s">
        <v>137</v>
      </c>
      <c r="D35" s="313"/>
      <c r="E35" s="83">
        <v>7767</v>
      </c>
      <c r="F35" s="73">
        <v>6719</v>
      </c>
      <c r="G35" s="73">
        <v>8311</v>
      </c>
      <c r="H35" s="73">
        <v>0</v>
      </c>
      <c r="I35" s="73">
        <v>0</v>
      </c>
    </row>
    <row r="36" spans="2:9" x14ac:dyDescent="0.3">
      <c r="B36" s="76">
        <v>49</v>
      </c>
      <c r="C36" s="316" t="s">
        <v>128</v>
      </c>
      <c r="D36" s="316"/>
      <c r="E36" s="83">
        <v>0</v>
      </c>
      <c r="F36" s="73">
        <v>0</v>
      </c>
      <c r="G36" s="73">
        <v>0</v>
      </c>
      <c r="H36" s="73">
        <v>0</v>
      </c>
      <c r="I36" s="73">
        <v>0</v>
      </c>
    </row>
    <row r="37" spans="2:9" x14ac:dyDescent="0.3">
      <c r="B37" s="70">
        <v>50</v>
      </c>
      <c r="C37" s="313" t="s">
        <v>138</v>
      </c>
      <c r="D37" s="313"/>
      <c r="E37" s="83">
        <v>99469</v>
      </c>
      <c r="F37" s="73">
        <v>101162</v>
      </c>
      <c r="G37" s="73">
        <v>98963</v>
      </c>
      <c r="H37" s="73">
        <v>92605</v>
      </c>
      <c r="I37" s="73">
        <v>79284</v>
      </c>
    </row>
    <row r="38" spans="2:9" s="27" customFormat="1" ht="17.25" customHeight="1" x14ac:dyDescent="0.3">
      <c r="B38" s="91">
        <v>51</v>
      </c>
      <c r="C38" s="315" t="s">
        <v>139</v>
      </c>
      <c r="D38" s="315"/>
      <c r="E38" s="82">
        <f>SUM(E33:E37)</f>
        <v>107236</v>
      </c>
      <c r="F38" s="85">
        <f>SUM(F33:F37)</f>
        <v>107881</v>
      </c>
      <c r="G38" s="85">
        <f t="shared" ref="G38:I38" si="5">SUM(G33:G37)</f>
        <v>107274</v>
      </c>
      <c r="H38" s="85">
        <f t="shared" si="5"/>
        <v>92605</v>
      </c>
      <c r="I38" s="85">
        <f t="shared" si="5"/>
        <v>79284</v>
      </c>
    </row>
    <row r="39" spans="2:9" s="27" customFormat="1" ht="17.25" customHeight="1" x14ac:dyDescent="0.3">
      <c r="B39" s="70"/>
      <c r="C39" s="75"/>
      <c r="D39" s="75"/>
      <c r="E39" s="83"/>
      <c r="F39" s="73"/>
      <c r="G39" s="73"/>
      <c r="H39" s="73"/>
      <c r="I39" s="73"/>
    </row>
    <row r="40" spans="2:9" ht="17.25" customHeight="1" x14ac:dyDescent="0.3">
      <c r="B40" s="66"/>
      <c r="C40" s="312" t="s">
        <v>140</v>
      </c>
      <c r="D40" s="312"/>
      <c r="E40" s="81"/>
      <c r="F40" s="63"/>
      <c r="G40" s="63"/>
      <c r="H40" s="63"/>
      <c r="I40" s="63"/>
    </row>
    <row r="41" spans="2:9" x14ac:dyDescent="0.3">
      <c r="B41" s="70">
        <v>57</v>
      </c>
      <c r="C41" s="313" t="s">
        <v>141</v>
      </c>
      <c r="D41" s="313"/>
      <c r="E41" s="83">
        <v>0</v>
      </c>
      <c r="F41" s="73">
        <v>0</v>
      </c>
      <c r="G41" s="73">
        <v>0</v>
      </c>
      <c r="H41" s="73">
        <v>0</v>
      </c>
      <c r="I41" s="73">
        <v>0</v>
      </c>
    </row>
    <row r="42" spans="2:9" s="27" customFormat="1" ht="17.25" customHeight="1" x14ac:dyDescent="0.3">
      <c r="B42" s="91">
        <v>58</v>
      </c>
      <c r="C42" s="315" t="s">
        <v>142</v>
      </c>
      <c r="D42" s="315"/>
      <c r="E42" s="82">
        <f>E38-E41</f>
        <v>107236</v>
      </c>
      <c r="F42" s="85">
        <f>F38+F41</f>
        <v>107881</v>
      </c>
      <c r="G42" s="85">
        <f t="shared" ref="G42:I42" si="6">G38+G41</f>
        <v>107274</v>
      </c>
      <c r="H42" s="85">
        <f t="shared" si="6"/>
        <v>92605</v>
      </c>
      <c r="I42" s="85">
        <f t="shared" si="6"/>
        <v>79284</v>
      </c>
    </row>
    <row r="43" spans="2:9" s="27" customFormat="1" ht="17.25" customHeight="1" x14ac:dyDescent="0.3">
      <c r="B43" s="91">
        <v>59</v>
      </c>
      <c r="C43" s="315" t="s">
        <v>143</v>
      </c>
      <c r="D43" s="315"/>
      <c r="E43" s="82">
        <f>E30+E42</f>
        <v>3087195</v>
      </c>
      <c r="F43" s="85">
        <f>F30+F42</f>
        <v>3001563</v>
      </c>
      <c r="G43" s="85">
        <f t="shared" ref="G43:I43" si="7">G30+G42</f>
        <v>2987450</v>
      </c>
      <c r="H43" s="85">
        <f t="shared" si="7"/>
        <v>2933500</v>
      </c>
      <c r="I43" s="85">
        <f t="shared" si="7"/>
        <v>2855961</v>
      </c>
    </row>
    <row r="44" spans="2:9" s="27" customFormat="1" ht="17.25" customHeight="1" x14ac:dyDescent="0.3">
      <c r="B44" s="70"/>
      <c r="C44" s="75"/>
      <c r="D44" s="75"/>
      <c r="E44" s="83"/>
      <c r="F44" s="73"/>
      <c r="G44" s="73"/>
      <c r="H44" s="73"/>
      <c r="I44" s="73"/>
    </row>
    <row r="45" spans="2:9" x14ac:dyDescent="0.3">
      <c r="B45" s="70">
        <v>60</v>
      </c>
      <c r="C45" s="312" t="s">
        <v>144</v>
      </c>
      <c r="D45" s="312"/>
      <c r="E45" s="83">
        <v>20108011</v>
      </c>
      <c r="F45" s="73">
        <v>19809238.949999999</v>
      </c>
      <c r="G45" s="73">
        <v>19427469.375</v>
      </c>
      <c r="H45" s="73">
        <v>18980786</v>
      </c>
      <c r="I45" s="73">
        <v>18925660</v>
      </c>
    </row>
    <row r="46" spans="2:9" x14ac:dyDescent="0.3">
      <c r="B46" s="70"/>
      <c r="C46" s="75"/>
      <c r="D46" s="75"/>
      <c r="E46" s="83"/>
      <c r="F46" s="73"/>
      <c r="G46" s="73"/>
      <c r="H46" s="73"/>
      <c r="I46" s="73"/>
    </row>
    <row r="47" spans="2:9" ht="27" customHeight="1" x14ac:dyDescent="0.3">
      <c r="B47" s="70" t="s">
        <v>145</v>
      </c>
      <c r="C47" s="312" t="s">
        <v>146</v>
      </c>
      <c r="D47" s="312"/>
      <c r="E47" s="83">
        <v>53590</v>
      </c>
      <c r="F47" s="73">
        <v>55713</v>
      </c>
      <c r="G47" s="73">
        <v>62897</v>
      </c>
      <c r="H47" s="73">
        <v>83777</v>
      </c>
      <c r="I47" s="73">
        <v>101251</v>
      </c>
    </row>
    <row r="48" spans="2:9" ht="17.100000000000001" customHeight="1" x14ac:dyDescent="0.3">
      <c r="B48" s="70"/>
      <c r="C48" s="75"/>
      <c r="D48" s="75"/>
      <c r="E48" s="83"/>
      <c r="F48" s="73"/>
      <c r="G48" s="73"/>
      <c r="H48" s="73"/>
      <c r="I48" s="73"/>
    </row>
    <row r="49" spans="2:9" x14ac:dyDescent="0.3">
      <c r="B49" s="70"/>
      <c r="C49" s="312" t="s">
        <v>147</v>
      </c>
      <c r="D49" s="312"/>
      <c r="E49" s="83"/>
      <c r="F49" s="74"/>
      <c r="G49" s="74"/>
      <c r="H49" s="74"/>
      <c r="I49" s="74"/>
    </row>
    <row r="50" spans="2:9" ht="17.25" customHeight="1" x14ac:dyDescent="0.3">
      <c r="B50" s="70">
        <v>61</v>
      </c>
      <c r="C50" s="313" t="s">
        <v>148</v>
      </c>
      <c r="D50" s="313"/>
      <c r="E50" s="108">
        <f>ROUND(E16/E45,3)</f>
        <v>0.14199999999999999</v>
      </c>
      <c r="F50" s="77">
        <v>0.14000000000000001</v>
      </c>
      <c r="G50" s="77">
        <v>0.14099999999999999</v>
      </c>
      <c r="H50" s="77">
        <v>0.14000000000000001</v>
      </c>
      <c r="I50" s="77">
        <v>0.13700000000000001</v>
      </c>
    </row>
    <row r="51" spans="2:9" ht="17.25" customHeight="1" x14ac:dyDescent="0.3">
      <c r="B51" s="70">
        <v>62</v>
      </c>
      <c r="C51" s="313" t="s">
        <v>149</v>
      </c>
      <c r="D51" s="313"/>
      <c r="E51" s="108">
        <f>ROUND(E30/E45,3)</f>
        <v>0.14799999999999999</v>
      </c>
      <c r="F51" s="77">
        <v>0.14599999999999999</v>
      </c>
      <c r="G51" s="77">
        <v>0.14799999999999999</v>
      </c>
      <c r="H51" s="77">
        <v>0.15</v>
      </c>
      <c r="I51" s="77">
        <v>0.14699999999999999</v>
      </c>
    </row>
    <row r="52" spans="2:9" ht="17.25" customHeight="1" x14ac:dyDescent="0.3">
      <c r="B52" s="70">
        <v>63</v>
      </c>
      <c r="C52" s="313" t="s">
        <v>150</v>
      </c>
      <c r="D52" s="313"/>
      <c r="E52" s="108">
        <f>ROUND(E43/E45,3)</f>
        <v>0.154</v>
      </c>
      <c r="F52" s="77">
        <v>0.152</v>
      </c>
      <c r="G52" s="77">
        <v>0.154</v>
      </c>
      <c r="H52" s="77">
        <v>0.155</v>
      </c>
      <c r="I52" s="77">
        <v>0.151</v>
      </c>
    </row>
    <row r="53" spans="2:9" ht="17.25" customHeight="1" x14ac:dyDescent="0.3">
      <c r="B53" s="70"/>
      <c r="C53" s="86"/>
      <c r="D53" s="86"/>
      <c r="E53" s="108"/>
      <c r="F53" s="77"/>
      <c r="G53" s="77"/>
      <c r="H53" s="77"/>
      <c r="I53" s="77"/>
    </row>
    <row r="54" spans="2:9" ht="17.25" customHeight="1" x14ac:dyDescent="0.3">
      <c r="B54" s="70"/>
      <c r="C54" s="312" t="s">
        <v>151</v>
      </c>
      <c r="D54" s="312"/>
      <c r="E54" s="84"/>
      <c r="F54" s="78"/>
      <c r="G54" s="78"/>
      <c r="H54" s="78"/>
      <c r="I54" s="78"/>
    </row>
    <row r="55" spans="2:9" ht="17.25" customHeight="1" x14ac:dyDescent="0.3">
      <c r="B55" s="70">
        <v>69</v>
      </c>
      <c r="C55" s="313" t="s">
        <v>152</v>
      </c>
      <c r="D55" s="313"/>
      <c r="E55" s="108">
        <v>7.0000000000000007E-2</v>
      </c>
      <c r="F55" s="77">
        <v>7.0000000000000007E-2</v>
      </c>
      <c r="G55" s="77">
        <v>7.0000000000000007E-2</v>
      </c>
      <c r="H55" s="77">
        <v>7.0000000000000007E-2</v>
      </c>
      <c r="I55" s="77">
        <v>7.0000000000000007E-2</v>
      </c>
    </row>
    <row r="56" spans="2:9" ht="17.25" customHeight="1" x14ac:dyDescent="0.3">
      <c r="B56" s="70">
        <v>70</v>
      </c>
      <c r="C56" s="313" t="s">
        <v>153</v>
      </c>
      <c r="D56" s="313"/>
      <c r="E56" s="108">
        <v>8.5000000000000006E-2</v>
      </c>
      <c r="F56" s="77">
        <v>8.5000000000000006E-2</v>
      </c>
      <c r="G56" s="77">
        <v>8.5000000000000006E-2</v>
      </c>
      <c r="H56" s="77">
        <v>8.5000000000000006E-2</v>
      </c>
      <c r="I56" s="77">
        <v>8.5000000000000006E-2</v>
      </c>
    </row>
    <row r="57" spans="2:9" ht="17.25" customHeight="1" x14ac:dyDescent="0.3">
      <c r="B57" s="70">
        <v>71</v>
      </c>
      <c r="C57" s="313" t="s">
        <v>154</v>
      </c>
      <c r="D57" s="313"/>
      <c r="E57" s="108">
        <v>0.105</v>
      </c>
      <c r="F57" s="77">
        <v>0.105</v>
      </c>
      <c r="G57" s="77">
        <v>0.105</v>
      </c>
      <c r="H57" s="77">
        <v>0.105</v>
      </c>
      <c r="I57" s="77">
        <v>0.105</v>
      </c>
    </row>
    <row r="58" spans="2:9" ht="17.25" customHeight="1" x14ac:dyDescent="0.3">
      <c r="B58" s="70"/>
      <c r="C58" s="86"/>
      <c r="D58" s="86"/>
      <c r="E58" s="108"/>
      <c r="F58" s="77"/>
      <c r="G58" s="77"/>
      <c r="H58" s="77"/>
      <c r="I58" s="77"/>
    </row>
    <row r="59" spans="2:9" ht="27.75" customHeight="1" x14ac:dyDescent="0.3">
      <c r="B59" s="70"/>
      <c r="C59" s="312" t="s">
        <v>155</v>
      </c>
      <c r="D59" s="312"/>
      <c r="E59" s="83"/>
      <c r="F59" s="74"/>
      <c r="G59" s="74"/>
      <c r="H59" s="74"/>
      <c r="I59" s="74"/>
    </row>
    <row r="60" spans="2:9" ht="24" customHeight="1" x14ac:dyDescent="0.3">
      <c r="B60" s="70">
        <v>80</v>
      </c>
      <c r="C60" s="313" t="s">
        <v>156</v>
      </c>
      <c r="D60" s="313"/>
      <c r="E60" s="109" t="s">
        <v>157</v>
      </c>
      <c r="F60" s="87" t="s">
        <v>157</v>
      </c>
      <c r="G60" s="87" t="s">
        <v>157</v>
      </c>
      <c r="H60" s="87" t="s">
        <v>157</v>
      </c>
      <c r="I60" s="87" t="s">
        <v>157</v>
      </c>
    </row>
    <row r="61" spans="2:9" x14ac:dyDescent="0.3">
      <c r="B61" s="70">
        <v>81</v>
      </c>
      <c r="C61" s="313" t="s">
        <v>158</v>
      </c>
      <c r="D61" s="313"/>
      <c r="E61" s="109" t="s">
        <v>157</v>
      </c>
      <c r="F61" s="87" t="s">
        <v>157</v>
      </c>
      <c r="G61" s="87" t="s">
        <v>157</v>
      </c>
      <c r="H61" s="87" t="s">
        <v>157</v>
      </c>
      <c r="I61" s="87" t="s">
        <v>157</v>
      </c>
    </row>
    <row r="62" spans="2:9" x14ac:dyDescent="0.3">
      <c r="B62" s="70">
        <v>82</v>
      </c>
      <c r="C62" s="313" t="s">
        <v>159</v>
      </c>
      <c r="D62" s="313"/>
      <c r="E62" s="109" t="s">
        <v>157</v>
      </c>
      <c r="F62" s="87" t="s">
        <v>157</v>
      </c>
      <c r="G62" s="87" t="s">
        <v>157</v>
      </c>
      <c r="H62" s="87" t="s">
        <v>157</v>
      </c>
      <c r="I62" s="87" t="s">
        <v>157</v>
      </c>
    </row>
    <row r="63" spans="2:9" x14ac:dyDescent="0.3">
      <c r="B63" s="70">
        <v>83</v>
      </c>
      <c r="C63" s="313" t="s">
        <v>160</v>
      </c>
      <c r="D63" s="313"/>
      <c r="E63" s="109" t="s">
        <v>157</v>
      </c>
      <c r="F63" s="87" t="s">
        <v>157</v>
      </c>
      <c r="G63" s="87" t="s">
        <v>157</v>
      </c>
      <c r="H63" s="87" t="s">
        <v>157</v>
      </c>
      <c r="I63" s="87" t="s">
        <v>157</v>
      </c>
    </row>
    <row r="64" spans="2:9" x14ac:dyDescent="0.3">
      <c r="B64" s="70">
        <v>84</v>
      </c>
      <c r="C64" s="313" t="s">
        <v>161</v>
      </c>
      <c r="D64" s="313"/>
      <c r="E64" s="109" t="s">
        <v>157</v>
      </c>
      <c r="F64" s="87" t="s">
        <v>157</v>
      </c>
      <c r="G64" s="87" t="s">
        <v>157</v>
      </c>
      <c r="H64" s="87" t="s">
        <v>157</v>
      </c>
      <c r="I64" s="87" t="s">
        <v>157</v>
      </c>
    </row>
    <row r="65" spans="2:9" x14ac:dyDescent="0.3">
      <c r="B65" s="88">
        <v>85</v>
      </c>
      <c r="C65" s="314" t="s">
        <v>162</v>
      </c>
      <c r="D65" s="314"/>
      <c r="E65" s="110" t="s">
        <v>157</v>
      </c>
      <c r="F65" s="89" t="s">
        <v>157</v>
      </c>
      <c r="G65" s="89" t="s">
        <v>157</v>
      </c>
      <c r="H65" s="89" t="s">
        <v>157</v>
      </c>
      <c r="I65" s="89" t="s">
        <v>157</v>
      </c>
    </row>
    <row r="66" spans="2:9" ht="6" customHeight="1" x14ac:dyDescent="0.3"/>
    <row r="67" spans="2:9" x14ac:dyDescent="0.3">
      <c r="B67" s="65" t="s">
        <v>163</v>
      </c>
    </row>
  </sheetData>
  <mergeCells count="51">
    <mergeCell ref="C28:D28"/>
    <mergeCell ref="C41:D41"/>
    <mergeCell ref="C35:D35"/>
    <mergeCell ref="C36:D36"/>
    <mergeCell ref="C37:D37"/>
    <mergeCell ref="C38:D38"/>
    <mergeCell ref="C40:D40"/>
    <mergeCell ref="C29:D29"/>
    <mergeCell ref="C30:D30"/>
    <mergeCell ref="C32:D32"/>
    <mergeCell ref="C33:D33"/>
    <mergeCell ref="C34:D34"/>
    <mergeCell ref="C10:D10"/>
    <mergeCell ref="C11:D11"/>
    <mergeCell ref="C12:D12"/>
    <mergeCell ref="C14:D14"/>
    <mergeCell ref="C5:D5"/>
    <mergeCell ref="C6:D6"/>
    <mergeCell ref="C7:D7"/>
    <mergeCell ref="C8:D8"/>
    <mergeCell ref="C9:D9"/>
    <mergeCell ref="C24:D24"/>
    <mergeCell ref="C25:D25"/>
    <mergeCell ref="C27:D27"/>
    <mergeCell ref="C15:D15"/>
    <mergeCell ref="C16:D16"/>
    <mergeCell ref="C18:D18"/>
    <mergeCell ref="C19:D19"/>
    <mergeCell ref="C20:D20"/>
    <mergeCell ref="C21:D21"/>
    <mergeCell ref="C22:D22"/>
    <mergeCell ref="C23:D23"/>
    <mergeCell ref="C52:D52"/>
    <mergeCell ref="C42:D42"/>
    <mergeCell ref="C43:D43"/>
    <mergeCell ref="C45:D45"/>
    <mergeCell ref="C49:D49"/>
    <mergeCell ref="C50:D50"/>
    <mergeCell ref="C51:D51"/>
    <mergeCell ref="C47:D47"/>
    <mergeCell ref="C64:D64"/>
    <mergeCell ref="C65:D65"/>
    <mergeCell ref="C59:D59"/>
    <mergeCell ref="C60:D60"/>
    <mergeCell ref="C61:D61"/>
    <mergeCell ref="C62:D62"/>
    <mergeCell ref="C54:D54"/>
    <mergeCell ref="C55:D55"/>
    <mergeCell ref="C56:D56"/>
    <mergeCell ref="C57:D57"/>
    <mergeCell ref="C63:D63"/>
  </mergeCells>
  <pageMargins left="0.51181102362204722" right="0.51181102362204722" top="1.2598425196850394" bottom="0.31496062992125984" header="0.23622047244094491" footer="3.937007874015748E-2"/>
  <pageSetup scale="59" fitToWidth="0" orientation="landscape" r:id="rId1"/>
  <headerFooter scaleWithDoc="0">
    <oddHeader xml:space="preserve">&amp;L&amp;G
</oddHeader>
    <oddFooter>&amp;C&amp;"Open Sans,Regular"&amp;8&amp;P</oddFooter>
  </headerFooter>
  <rowBreaks count="1" manualBreakCount="1">
    <brk id="43" min="1" max="8"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F05A4-5C9A-43E3-9ABB-BFCC23B7B7CC}">
  <dimension ref="B3:M35"/>
  <sheetViews>
    <sheetView showGridLines="0" zoomScale="93" zoomScaleNormal="93" workbookViewId="0">
      <selection activeCell="M19" sqref="M19"/>
    </sheetView>
  </sheetViews>
  <sheetFormatPr defaultColWidth="9" defaultRowHeight="14.25" x14ac:dyDescent="0.3"/>
  <cols>
    <col min="1" max="2" width="9" style="25"/>
    <col min="3" max="3" width="22.5" style="25" customWidth="1"/>
    <col min="4" max="4" width="13.875" style="25" customWidth="1"/>
    <col min="5" max="5" width="12.5" style="25" customWidth="1"/>
    <col min="6" max="6" width="11.375" style="25" customWidth="1"/>
    <col min="7" max="7" width="20" style="25" customWidth="1"/>
    <col min="8" max="8" width="18.625" style="25" customWidth="1"/>
    <col min="9" max="9" width="20" style="25" customWidth="1"/>
    <col min="10" max="10" width="12.25" style="25" customWidth="1"/>
    <col min="11" max="11" width="6.625" style="25" customWidth="1"/>
    <col min="12" max="12" width="9" style="25"/>
    <col min="13" max="13" width="10.875" style="25" bestFit="1" customWidth="1"/>
    <col min="14" max="16384" width="9" style="25"/>
  </cols>
  <sheetData>
    <row r="3" spans="2:13" ht="16.5" x14ac:dyDescent="0.3">
      <c r="B3" s="26" t="s">
        <v>164</v>
      </c>
    </row>
    <row r="4" spans="2:13" s="27" customFormat="1" ht="16.5" x14ac:dyDescent="0.3">
      <c r="B4" s="26"/>
    </row>
    <row r="5" spans="2:13" s="27" customFormat="1" x14ac:dyDescent="0.3">
      <c r="B5" s="72"/>
      <c r="C5" s="72"/>
      <c r="D5" s="72" t="s">
        <v>56</v>
      </c>
      <c r="E5" s="72" t="s">
        <v>57</v>
      </c>
      <c r="F5" s="72" t="s">
        <v>58</v>
      </c>
      <c r="G5" s="72" t="s">
        <v>59</v>
      </c>
      <c r="H5" s="72" t="s">
        <v>60</v>
      </c>
      <c r="I5" s="72" t="s">
        <v>165</v>
      </c>
      <c r="J5" s="72" t="s">
        <v>166</v>
      </c>
    </row>
    <row r="6" spans="2:13" s="27" customFormat="1" x14ac:dyDescent="0.3">
      <c r="B6" s="320"/>
      <c r="C6" s="320"/>
      <c r="D6" s="319" t="s">
        <v>167</v>
      </c>
      <c r="E6" s="319"/>
      <c r="F6" s="319" t="s">
        <v>168</v>
      </c>
      <c r="G6" s="319" t="s">
        <v>169</v>
      </c>
      <c r="H6" s="319"/>
      <c r="I6" s="319" t="s">
        <v>170</v>
      </c>
      <c r="J6" s="319" t="s">
        <v>171</v>
      </c>
    </row>
    <row r="7" spans="2:13" s="27" customFormat="1" x14ac:dyDescent="0.3">
      <c r="B7" s="320"/>
      <c r="C7" s="320"/>
      <c r="D7" s="321"/>
      <c r="E7" s="321"/>
      <c r="F7" s="319"/>
      <c r="G7" s="321"/>
      <c r="H7" s="321"/>
      <c r="I7" s="319"/>
      <c r="J7" s="319"/>
    </row>
    <row r="8" spans="2:13" s="27" customFormat="1" ht="29.25" customHeight="1" x14ac:dyDescent="0.3">
      <c r="B8" s="99"/>
      <c r="C8" s="99" t="s">
        <v>172</v>
      </c>
      <c r="D8" s="72" t="s">
        <v>173</v>
      </c>
      <c r="E8" s="72" t="s">
        <v>174</v>
      </c>
      <c r="F8" s="319"/>
      <c r="G8" s="72" t="s">
        <v>175</v>
      </c>
      <c r="H8" s="72" t="s">
        <v>176</v>
      </c>
      <c r="I8" s="319"/>
      <c r="J8" s="319"/>
    </row>
    <row r="9" spans="2:13" ht="17.25" customHeight="1" x14ac:dyDescent="0.3">
      <c r="B9" s="66"/>
      <c r="C9" s="63" t="s">
        <v>177</v>
      </c>
      <c r="D9" s="73"/>
      <c r="E9" s="73"/>
      <c r="F9" s="73"/>
      <c r="G9" s="73"/>
      <c r="H9" s="73"/>
      <c r="I9" s="73"/>
      <c r="J9" s="73"/>
    </row>
    <row r="10" spans="2:13" x14ac:dyDescent="0.3">
      <c r="B10" s="70">
        <v>1</v>
      </c>
      <c r="C10" s="66" t="s">
        <v>178</v>
      </c>
      <c r="D10" s="74">
        <v>475182</v>
      </c>
      <c r="E10" s="74">
        <v>47439069</v>
      </c>
      <c r="F10" s="74">
        <f>SUM(G10:I10)</f>
        <v>120340</v>
      </c>
      <c r="G10" s="74">
        <v>22480</v>
      </c>
      <c r="H10" s="74">
        <v>97860</v>
      </c>
      <c r="I10" s="74">
        <v>0</v>
      </c>
      <c r="J10" s="74">
        <f>D10+E10-F10</f>
        <v>47793911</v>
      </c>
      <c r="K10" s="134"/>
    </row>
    <row r="11" spans="2:13" x14ac:dyDescent="0.3">
      <c r="B11" s="70">
        <v>2</v>
      </c>
      <c r="C11" s="66" t="s">
        <v>179</v>
      </c>
      <c r="D11" s="74">
        <v>0</v>
      </c>
      <c r="E11" s="74">
        <v>1911221</v>
      </c>
      <c r="F11" s="74">
        <f t="shared" ref="F11:F12" si="0">SUM(G11:I11)</f>
        <v>0</v>
      </c>
      <c r="G11" s="74">
        <v>0</v>
      </c>
      <c r="H11" s="74">
        <v>0</v>
      </c>
      <c r="I11" s="74">
        <v>0</v>
      </c>
      <c r="J11" s="74">
        <f t="shared" ref="J11:J12" si="1">D11+E11-F11</f>
        <v>1911221</v>
      </c>
    </row>
    <row r="12" spans="2:13" x14ac:dyDescent="0.3">
      <c r="B12" s="70">
        <v>3</v>
      </c>
      <c r="C12" s="66" t="s">
        <v>180</v>
      </c>
      <c r="D12" s="74">
        <v>0</v>
      </c>
      <c r="E12" s="74">
        <v>6249124</v>
      </c>
      <c r="F12" s="74">
        <f t="shared" si="0"/>
        <v>1609</v>
      </c>
      <c r="G12" s="74">
        <v>0</v>
      </c>
      <c r="H12" s="74">
        <v>1609</v>
      </c>
      <c r="I12" s="74">
        <v>0</v>
      </c>
      <c r="J12" s="74">
        <f t="shared" si="1"/>
        <v>6247515</v>
      </c>
      <c r="M12" s="282"/>
    </row>
    <row r="13" spans="2:13" x14ac:dyDescent="0.3">
      <c r="B13" s="91">
        <v>4</v>
      </c>
      <c r="C13" s="111" t="s">
        <v>181</v>
      </c>
      <c r="D13" s="79">
        <f>SUM(D10:D12)</f>
        <v>475182</v>
      </c>
      <c r="E13" s="79">
        <f>SUM(E10:E12)</f>
        <v>55599414</v>
      </c>
      <c r="F13" s="79">
        <f t="shared" ref="F13:J13" si="2">SUM(F10:F12)</f>
        <v>121949</v>
      </c>
      <c r="G13" s="79">
        <f t="shared" si="2"/>
        <v>22480</v>
      </c>
      <c r="H13" s="79">
        <f>SUM(H10:H12)</f>
        <v>99469</v>
      </c>
      <c r="I13" s="79">
        <f t="shared" si="2"/>
        <v>0</v>
      </c>
      <c r="J13" s="79">
        <f t="shared" si="2"/>
        <v>55952647</v>
      </c>
    </row>
    <row r="14" spans="2:13" x14ac:dyDescent="0.3">
      <c r="B14" s="92"/>
      <c r="C14" s="63"/>
      <c r="D14" s="64"/>
      <c r="E14" s="64"/>
      <c r="F14" s="64"/>
      <c r="G14" s="64"/>
      <c r="H14" s="64"/>
      <c r="I14" s="64"/>
      <c r="J14" s="64"/>
    </row>
    <row r="15" spans="2:13" ht="17.25" customHeight="1" x14ac:dyDescent="0.3">
      <c r="B15" s="70"/>
      <c r="C15" s="63" t="s">
        <v>182</v>
      </c>
      <c r="D15" s="71"/>
      <c r="E15" s="71"/>
      <c r="F15" s="71"/>
      <c r="G15" s="71"/>
      <c r="H15" s="71"/>
      <c r="I15" s="71"/>
      <c r="J15" s="71"/>
    </row>
    <row r="16" spans="2:13" x14ac:dyDescent="0.3">
      <c r="B16" s="70">
        <v>1</v>
      </c>
      <c r="C16" s="66" t="s">
        <v>178</v>
      </c>
      <c r="D16" s="71">
        <v>379590</v>
      </c>
      <c r="E16" s="288">
        <v>47100696</v>
      </c>
      <c r="F16" s="289">
        <v>117433</v>
      </c>
      <c r="G16" s="289">
        <v>17994</v>
      </c>
      <c r="H16" s="289">
        <v>99439</v>
      </c>
      <c r="I16" s="71">
        <v>0</v>
      </c>
      <c r="J16" s="71">
        <f>D16+E16-F16</f>
        <v>47362853</v>
      </c>
    </row>
    <row r="17" spans="2:10" x14ac:dyDescent="0.3">
      <c r="B17" s="70">
        <v>2</v>
      </c>
      <c r="C17" s="66" t="s">
        <v>179</v>
      </c>
      <c r="D17" s="71">
        <v>0</v>
      </c>
      <c r="E17" s="289">
        <v>2003383</v>
      </c>
      <c r="F17" s="289">
        <v>0</v>
      </c>
      <c r="G17" s="289">
        <v>0</v>
      </c>
      <c r="H17" s="289">
        <v>0</v>
      </c>
      <c r="I17" s="71">
        <v>0</v>
      </c>
      <c r="J17" s="71">
        <f t="shared" ref="J17:J18" si="3">D17+E17-F17</f>
        <v>2003383</v>
      </c>
    </row>
    <row r="18" spans="2:10" x14ac:dyDescent="0.3">
      <c r="B18" s="70">
        <v>3</v>
      </c>
      <c r="C18" s="66" t="s">
        <v>180</v>
      </c>
      <c r="D18" s="71">
        <v>0</v>
      </c>
      <c r="E18" s="289">
        <v>5789560</v>
      </c>
      <c r="F18" s="289">
        <f>SUM(G18:H18)</f>
        <v>1722</v>
      </c>
      <c r="G18" s="289">
        <v>0</v>
      </c>
      <c r="H18" s="289">
        <v>1722</v>
      </c>
      <c r="I18" s="71">
        <v>0</v>
      </c>
      <c r="J18" s="71">
        <f t="shared" si="3"/>
        <v>5787838</v>
      </c>
    </row>
    <row r="19" spans="2:10" x14ac:dyDescent="0.3">
      <c r="B19" s="91">
        <v>4</v>
      </c>
      <c r="C19" s="97" t="s">
        <v>181</v>
      </c>
      <c r="D19" s="98">
        <f>SUM(D16:D18)</f>
        <v>379590</v>
      </c>
      <c r="E19" s="98">
        <f>SUM(E16:E18)</f>
        <v>54893639</v>
      </c>
      <c r="F19" s="98">
        <f t="shared" ref="F19:J19" si="4">SUM(F16:F18)</f>
        <v>119155</v>
      </c>
      <c r="G19" s="98">
        <f t="shared" si="4"/>
        <v>17994</v>
      </c>
      <c r="H19" s="98">
        <f>SUM(H16:H18)</f>
        <v>101161</v>
      </c>
      <c r="I19" s="98">
        <f t="shared" si="4"/>
        <v>0</v>
      </c>
      <c r="J19" s="98">
        <f t="shared" si="4"/>
        <v>55154074</v>
      </c>
    </row>
    <row r="20" spans="2:10" x14ac:dyDescent="0.3">
      <c r="B20" s="92"/>
      <c r="C20" s="63"/>
      <c r="D20" s="64"/>
      <c r="E20" s="64"/>
      <c r="F20" s="64"/>
      <c r="G20" s="64"/>
      <c r="H20" s="64"/>
      <c r="I20" s="64"/>
      <c r="J20" s="64"/>
    </row>
    <row r="21" spans="2:10" ht="17.25" customHeight="1" x14ac:dyDescent="0.3">
      <c r="B21" s="70"/>
      <c r="C21" s="63" t="s">
        <v>183</v>
      </c>
      <c r="D21" s="71"/>
      <c r="E21" s="71"/>
      <c r="F21" s="71"/>
      <c r="G21" s="71"/>
      <c r="H21" s="71"/>
      <c r="I21" s="71"/>
      <c r="J21" s="71"/>
    </row>
    <row r="22" spans="2:10" x14ac:dyDescent="0.3">
      <c r="B22" s="70">
        <v>1</v>
      </c>
      <c r="C22" s="66" t="s">
        <v>178</v>
      </c>
      <c r="D22" s="71">
        <v>233296.72284183925</v>
      </c>
      <c r="E22" s="71">
        <v>47314112.903316408</v>
      </c>
      <c r="F22" s="71">
        <v>108705.89579</v>
      </c>
      <c r="G22" s="71">
        <v>11319.284969999999</v>
      </c>
      <c r="H22" s="71">
        <v>97386.610820000002</v>
      </c>
      <c r="I22" s="71">
        <v>0</v>
      </c>
      <c r="J22" s="71">
        <v>47438703.730368242</v>
      </c>
    </row>
    <row r="23" spans="2:10" x14ac:dyDescent="0.3">
      <c r="B23" s="70">
        <v>2</v>
      </c>
      <c r="C23" s="66" t="s">
        <v>179</v>
      </c>
      <c r="D23" s="71">
        <v>0</v>
      </c>
      <c r="E23" s="71">
        <v>2107423</v>
      </c>
      <c r="F23" s="71">
        <v>0</v>
      </c>
      <c r="G23" s="71">
        <v>0</v>
      </c>
      <c r="H23" s="71">
        <v>0</v>
      </c>
      <c r="I23" s="71">
        <v>0</v>
      </c>
      <c r="J23" s="71">
        <v>2107423</v>
      </c>
    </row>
    <row r="24" spans="2:10" x14ac:dyDescent="0.3">
      <c r="B24" s="70">
        <v>3</v>
      </c>
      <c r="C24" s="66" t="s">
        <v>180</v>
      </c>
      <c r="D24" s="71">
        <v>0</v>
      </c>
      <c r="E24" s="71">
        <v>5354627</v>
      </c>
      <c r="F24" s="71">
        <v>1574</v>
      </c>
      <c r="G24" s="71">
        <v>0</v>
      </c>
      <c r="H24" s="71">
        <v>1574</v>
      </c>
      <c r="I24" s="71">
        <v>0</v>
      </c>
      <c r="J24" s="71">
        <v>5353053</v>
      </c>
    </row>
    <row r="25" spans="2:10" x14ac:dyDescent="0.3">
      <c r="B25" s="91">
        <v>4</v>
      </c>
      <c r="C25" s="97" t="s">
        <v>181</v>
      </c>
      <c r="D25" s="98">
        <v>233296.72284183925</v>
      </c>
      <c r="E25" s="98">
        <v>54776162.903316408</v>
      </c>
      <c r="F25" s="98">
        <v>110279.89579</v>
      </c>
      <c r="G25" s="98">
        <v>11319.284969999999</v>
      </c>
      <c r="H25" s="98">
        <v>98960.610820000002</v>
      </c>
      <c r="I25" s="98">
        <v>0</v>
      </c>
      <c r="J25" s="98">
        <v>54899179.730368242</v>
      </c>
    </row>
    <row r="26" spans="2:10" x14ac:dyDescent="0.3">
      <c r="B26" s="92"/>
      <c r="C26" s="63"/>
      <c r="D26" s="64"/>
      <c r="E26" s="64"/>
      <c r="F26" s="64"/>
      <c r="G26" s="64"/>
      <c r="H26" s="64"/>
      <c r="I26" s="64"/>
      <c r="J26" s="64"/>
    </row>
    <row r="27" spans="2:10" ht="17.25" customHeight="1" x14ac:dyDescent="0.3">
      <c r="B27" s="70"/>
      <c r="C27" s="63" t="s">
        <v>184</v>
      </c>
      <c r="D27" s="71"/>
      <c r="E27" s="71"/>
      <c r="F27" s="71"/>
      <c r="G27" s="71"/>
      <c r="H27" s="71"/>
      <c r="I27" s="71"/>
      <c r="J27" s="71"/>
    </row>
    <row r="28" spans="2:10" x14ac:dyDescent="0.3">
      <c r="B28" s="70">
        <v>1</v>
      </c>
      <c r="C28" s="66" t="s">
        <v>178</v>
      </c>
      <c r="D28" s="71">
        <v>156862.61581263426</v>
      </c>
      <c r="E28" s="71">
        <v>46524806.053842209</v>
      </c>
      <c r="F28" s="71">
        <v>100137.60000000001</v>
      </c>
      <c r="G28" s="71">
        <v>8835.33</v>
      </c>
      <c r="H28" s="71">
        <v>91302.27</v>
      </c>
      <c r="I28" s="71">
        <v>0</v>
      </c>
      <c r="J28" s="71">
        <v>46581531.069654845</v>
      </c>
    </row>
    <row r="29" spans="2:10" x14ac:dyDescent="0.3">
      <c r="B29" s="70">
        <v>2</v>
      </c>
      <c r="C29" s="66" t="s">
        <v>179</v>
      </c>
      <c r="D29" s="71">
        <v>0</v>
      </c>
      <c r="E29" s="71">
        <v>2349238</v>
      </c>
      <c r="F29" s="71">
        <v>0</v>
      </c>
      <c r="G29" s="71">
        <v>0</v>
      </c>
      <c r="H29" s="71">
        <v>0</v>
      </c>
      <c r="I29" s="71">
        <v>0</v>
      </c>
      <c r="J29" s="71">
        <v>2349238</v>
      </c>
    </row>
    <row r="30" spans="2:10" x14ac:dyDescent="0.3">
      <c r="B30" s="70">
        <v>3</v>
      </c>
      <c r="C30" s="66" t="s">
        <v>180</v>
      </c>
      <c r="D30" s="71">
        <v>0</v>
      </c>
      <c r="E30" s="71">
        <v>4392043</v>
      </c>
      <c r="F30" s="71">
        <v>1304</v>
      </c>
      <c r="G30" s="71">
        <v>0</v>
      </c>
      <c r="H30" s="71">
        <v>1304.73</v>
      </c>
      <c r="I30" s="71">
        <v>0</v>
      </c>
      <c r="J30" s="71">
        <v>4390738.2699999996</v>
      </c>
    </row>
    <row r="31" spans="2:10" x14ac:dyDescent="0.3">
      <c r="B31" s="91">
        <v>4</v>
      </c>
      <c r="C31" s="97" t="s">
        <v>181</v>
      </c>
      <c r="D31" s="98">
        <v>156862.61581263426</v>
      </c>
      <c r="E31" s="98">
        <v>53266087.053842209</v>
      </c>
      <c r="F31" s="98">
        <v>101442.33</v>
      </c>
      <c r="G31" s="98">
        <v>8835.33</v>
      </c>
      <c r="H31" s="98">
        <v>92607</v>
      </c>
      <c r="I31" s="98">
        <v>0</v>
      </c>
      <c r="J31" s="98">
        <v>53321507.339654848</v>
      </c>
    </row>
    <row r="32" spans="2:10" ht="8.25" customHeight="1" x14ac:dyDescent="0.3">
      <c r="B32" s="63"/>
      <c r="C32" s="63"/>
      <c r="D32" s="64"/>
      <c r="E32" s="64"/>
      <c r="F32" s="64"/>
      <c r="G32" s="64"/>
      <c r="H32" s="64"/>
      <c r="I32" s="64"/>
      <c r="J32" s="64"/>
    </row>
    <row r="33" spans="2:2" x14ac:dyDescent="0.3">
      <c r="B33" s="28" t="s">
        <v>185</v>
      </c>
    </row>
    <row r="34" spans="2:2" x14ac:dyDescent="0.3">
      <c r="B34" s="65" t="s">
        <v>186</v>
      </c>
    </row>
    <row r="35" spans="2:2" x14ac:dyDescent="0.3">
      <c r="B35" s="65" t="s">
        <v>187</v>
      </c>
    </row>
  </sheetData>
  <mergeCells count="7">
    <mergeCell ref="J6:J8"/>
    <mergeCell ref="B6:B7"/>
    <mergeCell ref="C6:C7"/>
    <mergeCell ref="D6:E7"/>
    <mergeCell ref="F6:F8"/>
    <mergeCell ref="G6:H7"/>
    <mergeCell ref="I6:I8"/>
  </mergeCells>
  <pageMargins left="0.51181102362204722" right="0.51181102362204722" top="1.2598425196850394" bottom="0.31496062992125984" header="0.23622047244094491" footer="3.937007874015748E-2"/>
  <pageSetup scale="80" orientation="landscape" r:id="rId1"/>
  <headerFooter scaleWithDoc="0">
    <oddHeader>&amp;L&amp;G</oddHeader>
    <oddFooter>&amp;C&amp;"Open Sans,Regular"&amp;8&amp;P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5"/>
  <dimension ref="B3:K34"/>
  <sheetViews>
    <sheetView showGridLines="0" zoomScale="91" zoomScaleNormal="91" workbookViewId="0">
      <selection activeCell="M19" sqref="M19"/>
    </sheetView>
  </sheetViews>
  <sheetFormatPr defaultColWidth="9" defaultRowHeight="14.25" x14ac:dyDescent="0.3"/>
  <cols>
    <col min="1" max="2" width="9" style="25"/>
    <col min="3" max="3" width="21.875" style="25" customWidth="1"/>
    <col min="4" max="4" width="15.25" style="25" customWidth="1"/>
    <col min="5" max="5" width="14.25" style="25" customWidth="1"/>
    <col min="6" max="6" width="12.25" style="25" customWidth="1"/>
    <col min="7" max="7" width="15.25" style="25" customWidth="1"/>
    <col min="8" max="8" width="16.875" style="25" customWidth="1"/>
    <col min="9" max="9" width="10.5" style="269" customWidth="1"/>
    <col min="10" max="10" width="15.125" style="25" customWidth="1"/>
    <col min="11" max="11" width="9" style="25" customWidth="1"/>
    <col min="12" max="16384" width="9" style="25"/>
  </cols>
  <sheetData>
    <row r="3" spans="2:11" ht="16.5" x14ac:dyDescent="0.3">
      <c r="B3" s="26" t="s">
        <v>20</v>
      </c>
    </row>
    <row r="4" spans="2:11" x14ac:dyDescent="0.3">
      <c r="B4" s="100"/>
    </row>
    <row r="5" spans="2:11" x14ac:dyDescent="0.3">
      <c r="B5" s="101"/>
      <c r="C5" s="101"/>
      <c r="D5" s="72" t="s">
        <v>56</v>
      </c>
      <c r="E5" s="72" t="s">
        <v>57</v>
      </c>
      <c r="F5" s="72" t="s">
        <v>58</v>
      </c>
      <c r="G5" s="72" t="s">
        <v>59</v>
      </c>
      <c r="H5" s="72" t="s">
        <v>60</v>
      </c>
    </row>
    <row r="6" spans="2:11" s="105" customFormat="1" ht="64.5" customHeight="1" x14ac:dyDescent="0.3">
      <c r="B6" s="72"/>
      <c r="C6" s="106" t="s">
        <v>172</v>
      </c>
      <c r="D6" s="102" t="s">
        <v>188</v>
      </c>
      <c r="E6" s="102" t="s">
        <v>189</v>
      </c>
      <c r="F6" s="102" t="s">
        <v>190</v>
      </c>
      <c r="G6" s="102" t="s">
        <v>191</v>
      </c>
      <c r="H6" s="102" t="s">
        <v>192</v>
      </c>
      <c r="I6" s="270"/>
    </row>
    <row r="7" spans="2:11" ht="18.75" customHeight="1" x14ac:dyDescent="0.3">
      <c r="B7" s="70"/>
      <c r="C7" s="63" t="s">
        <v>177</v>
      </c>
      <c r="D7" s="63"/>
      <c r="E7" s="63"/>
      <c r="F7" s="63"/>
      <c r="G7" s="63"/>
      <c r="H7" s="63"/>
    </row>
    <row r="8" spans="2:11" x14ac:dyDescent="0.3">
      <c r="B8" s="70">
        <v>1</v>
      </c>
      <c r="C8" s="66" t="s">
        <v>193</v>
      </c>
      <c r="D8" s="112">
        <f>'CR1 '!J10-E8</f>
        <v>29877371</v>
      </c>
      <c r="E8" s="112">
        <f>SUM(F8:H8)</f>
        <v>17916540</v>
      </c>
      <c r="F8" s="112">
        <v>0</v>
      </c>
      <c r="G8" s="112">
        <v>17916540</v>
      </c>
      <c r="H8" s="112">
        <v>0</v>
      </c>
      <c r="I8" s="271"/>
      <c r="J8" s="139"/>
    </row>
    <row r="9" spans="2:11" x14ac:dyDescent="0.3">
      <c r="B9" s="70">
        <v>2</v>
      </c>
      <c r="C9" s="66" t="s">
        <v>194</v>
      </c>
      <c r="D9" s="112">
        <f>'CR1 '!J11-'CR3'!E9</f>
        <v>1172255</v>
      </c>
      <c r="E9" s="112">
        <f>SUM(F9:H9)</f>
        <v>738966</v>
      </c>
      <c r="F9" s="112">
        <v>0</v>
      </c>
      <c r="G9" s="112">
        <v>738966</v>
      </c>
      <c r="H9" s="112">
        <v>0</v>
      </c>
      <c r="I9" s="271"/>
      <c r="J9" s="139"/>
    </row>
    <row r="10" spans="2:11" s="27" customFormat="1" x14ac:dyDescent="0.3">
      <c r="B10" s="91">
        <v>3</v>
      </c>
      <c r="C10" s="111" t="s">
        <v>195</v>
      </c>
      <c r="D10" s="113">
        <f>SUM(D8:D9)</f>
        <v>31049626</v>
      </c>
      <c r="E10" s="113">
        <f t="shared" ref="E10:E11" si="0">SUM(F10:H10)</f>
        <v>18655506</v>
      </c>
      <c r="F10" s="113">
        <f t="shared" ref="F10:H10" si="1">SUM(F8:F9)</f>
        <v>0</v>
      </c>
      <c r="G10" s="113">
        <f t="shared" si="1"/>
        <v>18655506</v>
      </c>
      <c r="H10" s="113">
        <f t="shared" si="1"/>
        <v>0</v>
      </c>
      <c r="I10" s="269"/>
      <c r="K10" s="256"/>
    </row>
    <row r="11" spans="2:11" ht="18" customHeight="1" x14ac:dyDescent="0.3">
      <c r="B11" s="70">
        <v>4</v>
      </c>
      <c r="C11" s="278" t="s">
        <v>196</v>
      </c>
      <c r="D11" s="112">
        <f>('CR1 '!D10+'CR1 '!D11)-('CR1 '!G10+'CR1 '!G11)-'CR3'!E11</f>
        <v>442424</v>
      </c>
      <c r="E11" s="112">
        <f t="shared" si="0"/>
        <v>10278</v>
      </c>
      <c r="F11" s="112">
        <v>0</v>
      </c>
      <c r="G11" s="112">
        <v>10278</v>
      </c>
      <c r="H11" s="112">
        <v>0</v>
      </c>
      <c r="I11" s="271"/>
      <c r="J11" s="139"/>
    </row>
    <row r="12" spans="2:11" ht="18" customHeight="1" x14ac:dyDescent="0.3">
      <c r="B12" s="70"/>
      <c r="C12" s="66"/>
      <c r="D12" s="67"/>
      <c r="E12" s="67"/>
      <c r="F12" s="67"/>
      <c r="G12" s="67"/>
      <c r="H12" s="67"/>
    </row>
    <row r="13" spans="2:11" ht="18.75" customHeight="1" x14ac:dyDescent="0.3">
      <c r="B13" s="70"/>
      <c r="C13" s="63" t="s">
        <v>182</v>
      </c>
      <c r="D13" s="63"/>
      <c r="E13" s="63"/>
      <c r="F13" s="63"/>
      <c r="G13" s="63"/>
      <c r="H13" s="63"/>
    </row>
    <row r="14" spans="2:11" x14ac:dyDescent="0.3">
      <c r="B14" s="70">
        <v>1</v>
      </c>
      <c r="C14" s="66" t="s">
        <v>193</v>
      </c>
      <c r="D14" s="290">
        <v>30187150</v>
      </c>
      <c r="E14" s="67">
        <v>17175703</v>
      </c>
      <c r="F14" s="136">
        <v>0</v>
      </c>
      <c r="G14" s="136">
        <v>17175703</v>
      </c>
      <c r="H14" s="136">
        <v>0</v>
      </c>
    </row>
    <row r="15" spans="2:11" x14ac:dyDescent="0.3">
      <c r="B15" s="70">
        <v>2</v>
      </c>
      <c r="C15" s="66" t="s">
        <v>194</v>
      </c>
      <c r="D15" s="67">
        <v>1218243</v>
      </c>
      <c r="E15" s="67">
        <v>785140</v>
      </c>
      <c r="F15" s="136">
        <v>0</v>
      </c>
      <c r="G15" s="136">
        <v>785140</v>
      </c>
      <c r="H15" s="136">
        <v>0</v>
      </c>
    </row>
    <row r="16" spans="2:11" s="27" customFormat="1" x14ac:dyDescent="0.3">
      <c r="B16" s="91">
        <v>3</v>
      </c>
      <c r="C16" s="97" t="s">
        <v>195</v>
      </c>
      <c r="D16" s="103">
        <v>31405393</v>
      </c>
      <c r="E16" s="103">
        <v>17960843</v>
      </c>
      <c r="F16" s="137">
        <v>0</v>
      </c>
      <c r="G16" s="137">
        <v>17960843</v>
      </c>
      <c r="H16" s="137">
        <v>0</v>
      </c>
      <c r="I16" s="269"/>
      <c r="K16" s="256"/>
    </row>
    <row r="17" spans="2:11" ht="15.75" x14ac:dyDescent="0.3">
      <c r="B17" s="70">
        <v>4</v>
      </c>
      <c r="C17" s="278" t="s">
        <v>196</v>
      </c>
      <c r="D17" s="67">
        <v>351777</v>
      </c>
      <c r="E17" s="67">
        <v>9819</v>
      </c>
      <c r="F17" s="136">
        <v>0</v>
      </c>
      <c r="G17" s="136">
        <v>9819</v>
      </c>
      <c r="H17" s="136">
        <v>0</v>
      </c>
    </row>
    <row r="18" spans="2:11" x14ac:dyDescent="0.3">
      <c r="B18" s="70"/>
      <c r="C18" s="66"/>
      <c r="D18" s="67"/>
      <c r="E18" s="67"/>
      <c r="F18" s="136"/>
      <c r="G18" s="136"/>
      <c r="H18" s="136"/>
    </row>
    <row r="19" spans="2:11" ht="18.75" customHeight="1" x14ac:dyDescent="0.3">
      <c r="B19" s="70"/>
      <c r="C19" s="63" t="s">
        <v>183</v>
      </c>
      <c r="D19" s="63"/>
      <c r="E19" s="63"/>
      <c r="F19" s="63"/>
      <c r="G19" s="63"/>
      <c r="H19" s="63"/>
    </row>
    <row r="20" spans="2:11" x14ac:dyDescent="0.3">
      <c r="B20" s="70">
        <v>1</v>
      </c>
      <c r="C20" s="66" t="s">
        <v>193</v>
      </c>
      <c r="D20" s="67">
        <v>29847366</v>
      </c>
      <c r="E20" s="67">
        <v>17591338</v>
      </c>
      <c r="F20" s="136">
        <v>0</v>
      </c>
      <c r="G20" s="136">
        <v>17591338</v>
      </c>
      <c r="H20" s="136">
        <v>0</v>
      </c>
    </row>
    <row r="21" spans="2:11" x14ac:dyDescent="0.3">
      <c r="B21" s="70">
        <v>2</v>
      </c>
      <c r="C21" s="66" t="s">
        <v>194</v>
      </c>
      <c r="D21" s="67">
        <v>1224936</v>
      </c>
      <c r="E21" s="67">
        <v>882487</v>
      </c>
      <c r="F21" s="136">
        <v>0</v>
      </c>
      <c r="G21" s="136">
        <v>882487</v>
      </c>
      <c r="H21" s="136">
        <v>0</v>
      </c>
    </row>
    <row r="22" spans="2:11" s="27" customFormat="1" x14ac:dyDescent="0.3">
      <c r="B22" s="91">
        <v>3</v>
      </c>
      <c r="C22" s="97" t="s">
        <v>195</v>
      </c>
      <c r="D22" s="103">
        <v>31072302</v>
      </c>
      <c r="E22" s="103">
        <v>18473825</v>
      </c>
      <c r="F22" s="137">
        <v>0</v>
      </c>
      <c r="G22" s="137">
        <v>18473825</v>
      </c>
      <c r="H22" s="137">
        <v>0</v>
      </c>
      <c r="I22" s="269"/>
      <c r="K22" s="256"/>
    </row>
    <row r="23" spans="2:11" ht="15.75" x14ac:dyDescent="0.3">
      <c r="B23" s="70">
        <v>4</v>
      </c>
      <c r="C23" s="278" t="s">
        <v>196</v>
      </c>
      <c r="D23" s="67">
        <v>214487</v>
      </c>
      <c r="E23" s="67">
        <v>7490</v>
      </c>
      <c r="F23" s="136">
        <v>0</v>
      </c>
      <c r="G23" s="136">
        <v>7490</v>
      </c>
      <c r="H23" s="136">
        <v>0</v>
      </c>
    </row>
    <row r="24" spans="2:11" x14ac:dyDescent="0.3">
      <c r="B24" s="70"/>
      <c r="C24" s="66"/>
      <c r="D24" s="67"/>
      <c r="E24" s="67"/>
      <c r="F24" s="67"/>
      <c r="G24" s="67"/>
      <c r="H24" s="67"/>
    </row>
    <row r="25" spans="2:11" ht="18.75" customHeight="1" x14ac:dyDescent="0.3">
      <c r="B25" s="70"/>
      <c r="C25" s="63" t="s">
        <v>184</v>
      </c>
      <c r="D25" s="63"/>
      <c r="E25" s="63"/>
      <c r="F25" s="63"/>
      <c r="G25" s="63"/>
      <c r="H25" s="63"/>
    </row>
    <row r="26" spans="2:11" x14ac:dyDescent="0.3">
      <c r="B26" s="70">
        <v>1</v>
      </c>
      <c r="C26" s="66" t="s">
        <v>193</v>
      </c>
      <c r="D26" s="67">
        <v>29111440</v>
      </c>
      <c r="E26" s="67">
        <v>17470091</v>
      </c>
      <c r="F26" s="67">
        <v>0</v>
      </c>
      <c r="G26" s="67">
        <v>17470091</v>
      </c>
      <c r="H26" s="67">
        <v>0</v>
      </c>
    </row>
    <row r="27" spans="2:11" x14ac:dyDescent="0.3">
      <c r="B27" s="70">
        <v>2</v>
      </c>
      <c r="C27" s="66" t="s">
        <v>194</v>
      </c>
      <c r="D27" s="67">
        <v>1104496</v>
      </c>
      <c r="E27" s="67">
        <v>1244742</v>
      </c>
      <c r="F27" s="67">
        <v>0</v>
      </c>
      <c r="G27" s="67">
        <v>1244742</v>
      </c>
      <c r="H27" s="67">
        <v>0</v>
      </c>
    </row>
    <row r="28" spans="2:11" s="27" customFormat="1" x14ac:dyDescent="0.3">
      <c r="B28" s="91">
        <v>3</v>
      </c>
      <c r="C28" s="97" t="s">
        <v>195</v>
      </c>
      <c r="D28" s="103">
        <v>30215936</v>
      </c>
      <c r="E28" s="103">
        <v>18714833</v>
      </c>
      <c r="F28" s="103">
        <v>0</v>
      </c>
      <c r="G28" s="103">
        <v>18714833</v>
      </c>
      <c r="H28" s="103">
        <v>0</v>
      </c>
      <c r="I28" s="269"/>
      <c r="K28" s="256"/>
    </row>
    <row r="29" spans="2:11" ht="15.75" x14ac:dyDescent="0.3">
      <c r="B29" s="70">
        <v>4</v>
      </c>
      <c r="C29" s="278" t="s">
        <v>196</v>
      </c>
      <c r="D29" s="67">
        <v>135822</v>
      </c>
      <c r="E29" s="67">
        <v>12205</v>
      </c>
      <c r="F29" s="67">
        <v>0</v>
      </c>
      <c r="G29" s="67">
        <v>12205</v>
      </c>
      <c r="H29" s="67">
        <v>0</v>
      </c>
    </row>
    <row r="30" spans="2:11" ht="7.5" customHeight="1" x14ac:dyDescent="0.3">
      <c r="B30" s="66"/>
      <c r="C30" s="66"/>
      <c r="D30" s="67"/>
      <c r="E30" s="67"/>
      <c r="F30" s="67"/>
      <c r="G30" s="67"/>
      <c r="H30" s="67"/>
    </row>
    <row r="31" spans="2:11" x14ac:dyDescent="0.3">
      <c r="B31" s="28" t="s">
        <v>197</v>
      </c>
    </row>
    <row r="32" spans="2:11" x14ac:dyDescent="0.3">
      <c r="B32" s="28" t="s">
        <v>198</v>
      </c>
    </row>
    <row r="33" spans="2:2" x14ac:dyDescent="0.3">
      <c r="B33" s="28" t="s">
        <v>199</v>
      </c>
    </row>
    <row r="34" spans="2:2" x14ac:dyDescent="0.3">
      <c r="B34" s="28" t="s">
        <v>200</v>
      </c>
    </row>
  </sheetData>
  <pageMargins left="0.51181102362204722" right="0.51181102362204722" top="1.2598425196850394" bottom="0.31496062992125984" header="0.23622047244094491" footer="3.937007874015748E-2"/>
  <pageSetup scale="80" orientation="landscape" r:id="rId1"/>
  <headerFooter scaleWithDoc="0">
    <oddHeader>&amp;L&amp;G</oddHeader>
    <oddFooter>&amp;C&amp;"Open Sans,Regular"&amp;8&amp;P</oddFoot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3369F-3C93-4C9F-B2FA-484FC8014A02}">
  <dimension ref="A3:S109"/>
  <sheetViews>
    <sheetView showGridLines="0" zoomScale="80" zoomScaleNormal="80" workbookViewId="0">
      <pane xSplit="3" ySplit="7" topLeftCell="D8" activePane="bottomRight" state="frozen"/>
      <selection activeCell="M19" sqref="M19"/>
      <selection pane="topRight" activeCell="M19" sqref="M19"/>
      <selection pane="bottomLeft" activeCell="M19" sqref="M19"/>
      <selection pane="bottomRight" activeCell="M19" sqref="M19"/>
    </sheetView>
  </sheetViews>
  <sheetFormatPr defaultColWidth="9" defaultRowHeight="14.25" x14ac:dyDescent="0.3"/>
  <cols>
    <col min="1" max="1" width="1.625" style="47" bestFit="1" customWidth="1"/>
    <col min="2" max="2" width="3" style="47" customWidth="1"/>
    <col min="3" max="3" width="55" style="47" customWidth="1"/>
    <col min="4" max="9" width="18.625" style="47" customWidth="1"/>
    <col min="10" max="10" width="13.75" style="47" customWidth="1"/>
    <col min="11" max="11" width="8.5" style="47" customWidth="1"/>
    <col min="12" max="16384" width="9" style="47"/>
  </cols>
  <sheetData>
    <row r="3" spans="1:11" ht="16.5" x14ac:dyDescent="0.3">
      <c r="B3" s="51" t="s">
        <v>201</v>
      </c>
    </row>
    <row r="4" spans="1:11" x14ac:dyDescent="0.3">
      <c r="B4" s="122"/>
    </row>
    <row r="5" spans="1:11" ht="32.25" customHeight="1" x14ac:dyDescent="0.3">
      <c r="B5" s="179"/>
      <c r="C5" s="179"/>
      <c r="D5" s="179" t="s">
        <v>56</v>
      </c>
      <c r="E5" s="179" t="s">
        <v>57</v>
      </c>
      <c r="F5" s="179" t="s">
        <v>58</v>
      </c>
      <c r="G5" s="179" t="s">
        <v>59</v>
      </c>
      <c r="H5" s="179" t="s">
        <v>60</v>
      </c>
      <c r="I5" s="179" t="s">
        <v>202</v>
      </c>
    </row>
    <row r="6" spans="1:11" ht="36.75" customHeight="1" x14ac:dyDescent="0.3">
      <c r="B6" s="180"/>
      <c r="C6" s="180"/>
      <c r="D6" s="322" t="s">
        <v>203</v>
      </c>
      <c r="E6" s="322"/>
      <c r="F6" s="322" t="s">
        <v>204</v>
      </c>
      <c r="G6" s="322"/>
      <c r="H6" s="322" t="s">
        <v>205</v>
      </c>
      <c r="I6" s="322"/>
    </row>
    <row r="7" spans="1:11" ht="36" customHeight="1" x14ac:dyDescent="0.3">
      <c r="B7" s="180"/>
      <c r="C7" s="180" t="s">
        <v>206</v>
      </c>
      <c r="D7" s="179" t="s">
        <v>207</v>
      </c>
      <c r="E7" s="179" t="s">
        <v>208</v>
      </c>
      <c r="F7" s="179" t="s">
        <v>209</v>
      </c>
      <c r="G7" s="179" t="s">
        <v>208</v>
      </c>
      <c r="H7" s="179" t="s">
        <v>210</v>
      </c>
      <c r="I7" s="179" t="s">
        <v>211</v>
      </c>
    </row>
    <row r="8" spans="1:11" ht="20.100000000000001" customHeight="1" x14ac:dyDescent="0.3">
      <c r="B8" s="175"/>
      <c r="C8" s="265" t="s">
        <v>177</v>
      </c>
      <c r="D8" s="83"/>
      <c r="E8" s="83"/>
      <c r="F8" s="74"/>
      <c r="G8" s="83"/>
      <c r="H8" s="74"/>
      <c r="I8" s="276"/>
    </row>
    <row r="9" spans="1:11" ht="18.75" customHeight="1" thickBot="1" x14ac:dyDescent="0.35">
      <c r="A9" s="281" t="s">
        <v>212</v>
      </c>
      <c r="B9" s="177">
        <v>1</v>
      </c>
      <c r="C9" s="266" t="s">
        <v>213</v>
      </c>
      <c r="D9" s="190">
        <v>1018882</v>
      </c>
      <c r="E9" s="190">
        <v>0</v>
      </c>
      <c r="F9" s="187">
        <v>1018882</v>
      </c>
      <c r="G9" s="190">
        <v>0</v>
      </c>
      <c r="H9" s="187">
        <v>0</v>
      </c>
      <c r="I9" s="193">
        <f>IFERROR(ROUND(H9/(F9+G9),2),"0%")</f>
        <v>0</v>
      </c>
      <c r="J9" s="286"/>
    </row>
    <row r="10" spans="1:11" ht="18.75" customHeight="1" thickBot="1" x14ac:dyDescent="0.35">
      <c r="A10" s="281"/>
      <c r="B10" s="177">
        <v>2</v>
      </c>
      <c r="C10" s="266" t="s">
        <v>214</v>
      </c>
      <c r="D10" s="190">
        <v>198986</v>
      </c>
      <c r="E10" s="190">
        <v>0</v>
      </c>
      <c r="F10" s="187">
        <v>17554513</v>
      </c>
      <c r="G10" s="190">
        <v>1098632</v>
      </c>
      <c r="H10" s="187">
        <v>0</v>
      </c>
      <c r="I10" s="193">
        <f t="shared" ref="I10:I30" si="0">IFERROR(ROUND(H10/(F10+G10),2),"0%")</f>
        <v>0</v>
      </c>
      <c r="J10" s="50"/>
      <c r="K10" s="50"/>
    </row>
    <row r="11" spans="1:11" ht="18.75" customHeight="1" thickBot="1" x14ac:dyDescent="0.35">
      <c r="A11" s="281"/>
      <c r="B11" s="177">
        <v>3</v>
      </c>
      <c r="C11" s="266" t="s">
        <v>215</v>
      </c>
      <c r="D11" s="190">
        <v>0</v>
      </c>
      <c r="E11" s="190">
        <v>0</v>
      </c>
      <c r="F11" s="187">
        <v>0</v>
      </c>
      <c r="G11" s="190">
        <v>0</v>
      </c>
      <c r="H11" s="187">
        <v>0</v>
      </c>
      <c r="I11" s="193" t="str">
        <f t="shared" si="0"/>
        <v>0%</v>
      </c>
    </row>
    <row r="12" spans="1:11" ht="18.75" customHeight="1" thickBot="1" x14ac:dyDescent="0.35">
      <c r="A12" s="281"/>
      <c r="B12" s="177">
        <v>4</v>
      </c>
      <c r="C12" s="266" t="s">
        <v>216</v>
      </c>
      <c r="D12" s="190">
        <v>1154449</v>
      </c>
      <c r="E12" s="190">
        <v>185443</v>
      </c>
      <c r="F12" s="187">
        <v>1710114</v>
      </c>
      <c r="G12" s="190">
        <v>53995</v>
      </c>
      <c r="H12" s="187">
        <v>563195</v>
      </c>
      <c r="I12" s="193">
        <f t="shared" si="0"/>
        <v>0.32</v>
      </c>
    </row>
    <row r="13" spans="1:11" ht="18.75" customHeight="1" thickBot="1" x14ac:dyDescent="0.35">
      <c r="A13" s="281"/>
      <c r="B13" s="177"/>
      <c r="C13" s="267" t="s">
        <v>217</v>
      </c>
      <c r="D13" s="190">
        <v>0</v>
      </c>
      <c r="E13" s="190">
        <v>0</v>
      </c>
      <c r="F13" s="187">
        <v>555672</v>
      </c>
      <c r="G13" s="189">
        <v>4218</v>
      </c>
      <c r="H13" s="187">
        <v>314876</v>
      </c>
      <c r="I13" s="193">
        <f t="shared" si="0"/>
        <v>0.56000000000000005</v>
      </c>
    </row>
    <row r="14" spans="1:11" ht="18.75" customHeight="1" thickBot="1" x14ac:dyDescent="0.35">
      <c r="A14" s="281"/>
      <c r="B14" s="177">
        <v>5</v>
      </c>
      <c r="C14" s="266" t="s">
        <v>218</v>
      </c>
      <c r="D14" s="190">
        <v>56250</v>
      </c>
      <c r="E14" s="190">
        <v>0</v>
      </c>
      <c r="F14" s="187">
        <v>56250</v>
      </c>
      <c r="G14" s="189">
        <v>0</v>
      </c>
      <c r="H14" s="186">
        <v>11250</v>
      </c>
      <c r="I14" s="193">
        <f t="shared" si="0"/>
        <v>0.2</v>
      </c>
    </row>
    <row r="15" spans="1:11" ht="27.75" customHeight="1" thickBot="1" x14ac:dyDescent="0.35">
      <c r="A15" s="281"/>
      <c r="B15" s="177">
        <v>6</v>
      </c>
      <c r="C15" s="266" t="s">
        <v>219</v>
      </c>
      <c r="D15" s="190">
        <v>612089</v>
      </c>
      <c r="E15" s="190">
        <v>335254</v>
      </c>
      <c r="F15" s="187">
        <v>551557</v>
      </c>
      <c r="G15" s="189">
        <v>97916</v>
      </c>
      <c r="H15" s="186">
        <v>578577</v>
      </c>
      <c r="I15" s="193">
        <f t="shared" si="0"/>
        <v>0.89</v>
      </c>
    </row>
    <row r="16" spans="1:11" ht="29.25" thickBot="1" x14ac:dyDescent="0.35">
      <c r="A16" s="281"/>
      <c r="B16" s="177"/>
      <c r="C16" s="267" t="s">
        <v>220</v>
      </c>
      <c r="D16" s="190">
        <v>0</v>
      </c>
      <c r="E16" s="190">
        <v>0</v>
      </c>
      <c r="F16" s="187">
        <v>5348</v>
      </c>
      <c r="G16" s="189">
        <v>60</v>
      </c>
      <c r="H16" s="187">
        <v>1106</v>
      </c>
      <c r="I16" s="193">
        <f t="shared" si="0"/>
        <v>0.2</v>
      </c>
    </row>
    <row r="17" spans="1:9" ht="18.75" customHeight="1" thickBot="1" x14ac:dyDescent="0.35">
      <c r="A17" s="281"/>
      <c r="B17" s="177"/>
      <c r="C17" s="267" t="s">
        <v>221</v>
      </c>
      <c r="D17" s="190">
        <v>0</v>
      </c>
      <c r="E17" s="190">
        <v>0</v>
      </c>
      <c r="F17" s="187">
        <v>0</v>
      </c>
      <c r="G17" s="189">
        <v>0</v>
      </c>
      <c r="H17" s="186">
        <v>0</v>
      </c>
      <c r="I17" s="193" t="str">
        <f t="shared" si="0"/>
        <v>0%</v>
      </c>
    </row>
    <row r="18" spans="1:9" ht="18.75" customHeight="1" thickBot="1" x14ac:dyDescent="0.35">
      <c r="A18" s="281"/>
      <c r="B18" s="177">
        <v>7</v>
      </c>
      <c r="C18" s="266" t="s">
        <v>222</v>
      </c>
      <c r="D18" s="190">
        <v>83741</v>
      </c>
      <c r="E18" s="190">
        <v>916</v>
      </c>
      <c r="F18" s="187">
        <v>83741</v>
      </c>
      <c r="G18" s="189">
        <v>366</v>
      </c>
      <c r="H18" s="186">
        <v>183024</v>
      </c>
      <c r="I18" s="193">
        <f t="shared" si="0"/>
        <v>2.1800000000000002</v>
      </c>
    </row>
    <row r="19" spans="1:9" ht="28.5" customHeight="1" thickBot="1" x14ac:dyDescent="0.35">
      <c r="A19" s="281"/>
      <c r="B19" s="177">
        <v>8</v>
      </c>
      <c r="C19" s="266" t="s">
        <v>223</v>
      </c>
      <c r="D19" s="190">
        <v>2171672</v>
      </c>
      <c r="E19" s="190">
        <v>143554</v>
      </c>
      <c r="F19" s="187">
        <v>2105146</v>
      </c>
      <c r="G19" s="189">
        <v>54588</v>
      </c>
      <c r="H19" s="186">
        <v>1620060</v>
      </c>
      <c r="I19" s="193">
        <f t="shared" si="0"/>
        <v>0.75</v>
      </c>
    </row>
    <row r="20" spans="1:9" ht="18.75" customHeight="1" thickBot="1" x14ac:dyDescent="0.35">
      <c r="A20" s="281"/>
      <c r="B20" s="177">
        <v>9</v>
      </c>
      <c r="C20" s="266" t="s">
        <v>224</v>
      </c>
      <c r="D20" s="190">
        <f>SUM(D21:D26)</f>
        <v>42550583</v>
      </c>
      <c r="E20" s="190">
        <f t="shared" ref="E20:H20" si="1">SUM(E21:E26)</f>
        <v>4928833</v>
      </c>
      <c r="F20" s="187">
        <f t="shared" si="1"/>
        <v>25428890</v>
      </c>
      <c r="G20" s="189">
        <f t="shared" si="1"/>
        <v>705864</v>
      </c>
      <c r="H20" s="186">
        <f t="shared" si="1"/>
        <v>12792423</v>
      </c>
      <c r="I20" s="193">
        <f t="shared" si="0"/>
        <v>0.49</v>
      </c>
    </row>
    <row r="21" spans="1:9" ht="18.75" customHeight="1" thickBot="1" x14ac:dyDescent="0.35">
      <c r="A21" s="281"/>
      <c r="B21" s="177"/>
      <c r="C21" s="267" t="s">
        <v>225</v>
      </c>
      <c r="D21" s="190">
        <v>25731518</v>
      </c>
      <c r="E21" s="190">
        <v>509239</v>
      </c>
      <c r="F21" s="187">
        <v>15824120</v>
      </c>
      <c r="G21" s="189">
        <v>44786</v>
      </c>
      <c r="H21" s="186">
        <v>5093656</v>
      </c>
      <c r="I21" s="193">
        <f t="shared" si="0"/>
        <v>0.32</v>
      </c>
    </row>
    <row r="22" spans="1:9" ht="18.75" customHeight="1" thickBot="1" x14ac:dyDescent="0.35">
      <c r="A22" s="281"/>
      <c r="B22" s="177"/>
      <c r="C22" s="267" t="s">
        <v>226</v>
      </c>
      <c r="D22" s="190">
        <v>4266087</v>
      </c>
      <c r="E22" s="190">
        <v>119254</v>
      </c>
      <c r="F22" s="187">
        <v>4089160</v>
      </c>
      <c r="G22" s="189">
        <v>11926</v>
      </c>
      <c r="H22" s="186">
        <v>1936393</v>
      </c>
      <c r="I22" s="193">
        <f t="shared" si="0"/>
        <v>0.47</v>
      </c>
    </row>
    <row r="23" spans="1:9" ht="18.75" customHeight="1" thickBot="1" x14ac:dyDescent="0.35">
      <c r="A23" s="281"/>
      <c r="B23" s="177"/>
      <c r="C23" s="267" t="s">
        <v>227</v>
      </c>
      <c r="D23" s="190">
        <v>0</v>
      </c>
      <c r="E23" s="190">
        <v>0</v>
      </c>
      <c r="F23" s="187">
        <v>0</v>
      </c>
      <c r="G23" s="190">
        <v>0</v>
      </c>
      <c r="H23" s="187">
        <v>0</v>
      </c>
      <c r="I23" s="193" t="str">
        <f t="shared" si="0"/>
        <v>0%</v>
      </c>
    </row>
    <row r="24" spans="1:9" ht="18.75" customHeight="1" thickBot="1" x14ac:dyDescent="0.35">
      <c r="A24" s="281"/>
      <c r="B24" s="177"/>
      <c r="C24" s="267" t="s">
        <v>228</v>
      </c>
      <c r="D24" s="190">
        <v>88393</v>
      </c>
      <c r="E24" s="190">
        <v>2016</v>
      </c>
      <c r="F24" s="187">
        <v>88393</v>
      </c>
      <c r="G24" s="189">
        <v>782</v>
      </c>
      <c r="H24" s="186">
        <v>73251</v>
      </c>
      <c r="I24" s="193">
        <f t="shared" si="0"/>
        <v>0.82</v>
      </c>
    </row>
    <row r="25" spans="1:9" ht="18.75" customHeight="1" thickBot="1" x14ac:dyDescent="0.35">
      <c r="A25" s="281"/>
      <c r="B25" s="177"/>
      <c r="C25" s="267" t="s">
        <v>229</v>
      </c>
      <c r="D25" s="190">
        <v>9015461</v>
      </c>
      <c r="E25" s="190">
        <v>448720</v>
      </c>
      <c r="F25" s="187">
        <v>3978665</v>
      </c>
      <c r="G25" s="189">
        <v>96435</v>
      </c>
      <c r="H25" s="186">
        <v>3421559</v>
      </c>
      <c r="I25" s="193">
        <f t="shared" si="0"/>
        <v>0.84</v>
      </c>
    </row>
    <row r="26" spans="1:9" ht="18.75" customHeight="1" thickBot="1" x14ac:dyDescent="0.35">
      <c r="A26" s="281"/>
      <c r="B26" s="177"/>
      <c r="C26" s="268" t="s">
        <v>230</v>
      </c>
      <c r="D26" s="190">
        <v>3449124</v>
      </c>
      <c r="E26" s="190">
        <v>3849604</v>
      </c>
      <c r="F26" s="187">
        <v>1448552</v>
      </c>
      <c r="G26" s="189">
        <v>551935</v>
      </c>
      <c r="H26" s="186">
        <v>2267564</v>
      </c>
      <c r="I26" s="193">
        <f t="shared" si="0"/>
        <v>1.1299999999999999</v>
      </c>
    </row>
    <row r="27" spans="1:9" ht="18.75" customHeight="1" thickBot="1" x14ac:dyDescent="0.35">
      <c r="A27" s="281"/>
      <c r="B27" s="177">
        <v>10</v>
      </c>
      <c r="C27" s="266" t="s">
        <v>231</v>
      </c>
      <c r="D27" s="190">
        <v>1430322</v>
      </c>
      <c r="E27" s="190">
        <v>239033</v>
      </c>
      <c r="F27" s="187">
        <v>1430322</v>
      </c>
      <c r="G27" s="189">
        <v>95614</v>
      </c>
      <c r="H27" s="186">
        <v>530362</v>
      </c>
      <c r="I27" s="193">
        <f t="shared" si="0"/>
        <v>0.35</v>
      </c>
    </row>
    <row r="28" spans="1:9" ht="18.75" customHeight="1" thickBot="1" x14ac:dyDescent="0.35">
      <c r="A28" s="281"/>
      <c r="B28" s="177">
        <v>11</v>
      </c>
      <c r="C28" s="266" t="s">
        <v>232</v>
      </c>
      <c r="D28" s="190">
        <v>652161</v>
      </c>
      <c r="E28" s="190">
        <v>0</v>
      </c>
      <c r="F28" s="187">
        <v>0</v>
      </c>
      <c r="G28" s="189">
        <v>0</v>
      </c>
      <c r="H28" s="186">
        <v>0</v>
      </c>
      <c r="I28" s="193" t="str">
        <f t="shared" si="0"/>
        <v>0%</v>
      </c>
    </row>
    <row r="29" spans="1:9" ht="18.75" customHeight="1" thickBot="1" x14ac:dyDescent="0.35">
      <c r="A29" s="281"/>
      <c r="B29" s="177">
        <v>12</v>
      </c>
      <c r="C29" s="266" t="s">
        <v>233</v>
      </c>
      <c r="D29" s="190">
        <v>457797</v>
      </c>
      <c r="E29" s="190">
        <v>11</v>
      </c>
      <c r="F29" s="187">
        <v>447517</v>
      </c>
      <c r="G29" s="189">
        <v>1</v>
      </c>
      <c r="H29" s="187">
        <v>569144</v>
      </c>
      <c r="I29" s="193">
        <f t="shared" si="0"/>
        <v>1.27</v>
      </c>
    </row>
    <row r="30" spans="1:9" ht="18.75" customHeight="1" thickBot="1" x14ac:dyDescent="0.35">
      <c r="A30" s="281"/>
      <c r="B30" s="177">
        <v>13</v>
      </c>
      <c r="C30" s="266" t="s">
        <v>234</v>
      </c>
      <c r="D30" s="190">
        <v>1212237</v>
      </c>
      <c r="E30" s="190">
        <v>0</v>
      </c>
      <c r="F30" s="187">
        <f>D30</f>
        <v>1212237</v>
      </c>
      <c r="G30" s="189">
        <v>0</v>
      </c>
      <c r="H30" s="186">
        <v>824215</v>
      </c>
      <c r="I30" s="193">
        <f t="shared" si="0"/>
        <v>0.68</v>
      </c>
    </row>
    <row r="31" spans="1:9" ht="18.75" customHeight="1" thickBot="1" x14ac:dyDescent="0.35">
      <c r="A31" s="281"/>
      <c r="B31" s="177">
        <v>14</v>
      </c>
      <c r="C31" s="264" t="s">
        <v>181</v>
      </c>
      <c r="D31" s="191">
        <f>SUM(D9:D30)-D13-D16-D17-D20</f>
        <v>51599169</v>
      </c>
      <c r="E31" s="191">
        <f t="shared" ref="E31:H31" si="2">SUM(E9:E30)-E13-E16-E17-E20</f>
        <v>5833044</v>
      </c>
      <c r="F31" s="186">
        <f t="shared" si="2"/>
        <v>51599169</v>
      </c>
      <c r="G31" s="191">
        <f t="shared" si="2"/>
        <v>2106976</v>
      </c>
      <c r="H31" s="186">
        <f t="shared" si="2"/>
        <v>17672250</v>
      </c>
      <c r="I31" s="209">
        <f>IFERROR(ROUND(H31/(F31+G31),2),"0%")</f>
        <v>0.33</v>
      </c>
    </row>
    <row r="32" spans="1:9" x14ac:dyDescent="0.3">
      <c r="B32" s="323"/>
      <c r="C32" s="323"/>
      <c r="D32" s="323"/>
      <c r="E32" s="323"/>
      <c r="F32" s="323"/>
      <c r="G32" s="323"/>
      <c r="H32" s="323"/>
      <c r="I32" s="323"/>
    </row>
    <row r="33" spans="2:11" ht="20.100000000000001" customHeight="1" x14ac:dyDescent="0.3">
      <c r="B33" s="175"/>
      <c r="C33" s="81" t="s">
        <v>182</v>
      </c>
      <c r="D33" s="188"/>
      <c r="E33" s="188"/>
      <c r="F33" s="178"/>
      <c r="G33" s="188"/>
      <c r="H33" s="178"/>
      <c r="I33" s="192"/>
    </row>
    <row r="34" spans="2:11" ht="18.75" customHeight="1" thickBot="1" x14ac:dyDescent="0.35">
      <c r="B34" s="177">
        <v>1</v>
      </c>
      <c r="C34" s="182" t="s">
        <v>213</v>
      </c>
      <c r="D34" s="195">
        <v>1183801</v>
      </c>
      <c r="E34" s="195">
        <v>0</v>
      </c>
      <c r="F34" s="194">
        <v>18589600</v>
      </c>
      <c r="G34" s="195">
        <v>998504</v>
      </c>
      <c r="H34" s="194">
        <v>0</v>
      </c>
      <c r="I34" s="196">
        <v>0</v>
      </c>
    </row>
    <row r="35" spans="2:11" ht="18.75" customHeight="1" thickBot="1" x14ac:dyDescent="0.35">
      <c r="B35" s="177">
        <v>2</v>
      </c>
      <c r="C35" s="182" t="s">
        <v>214</v>
      </c>
      <c r="D35" s="195">
        <v>0</v>
      </c>
      <c r="E35" s="195">
        <v>0</v>
      </c>
      <c r="F35" s="194">
        <v>0</v>
      </c>
      <c r="G35" s="195">
        <v>0</v>
      </c>
      <c r="H35" s="194">
        <v>0</v>
      </c>
      <c r="I35" s="196" t="s">
        <v>235</v>
      </c>
      <c r="J35" s="50"/>
      <c r="K35" s="50"/>
    </row>
    <row r="36" spans="2:11" ht="18.75" customHeight="1" thickBot="1" x14ac:dyDescent="0.35">
      <c r="B36" s="177">
        <v>3</v>
      </c>
      <c r="C36" s="182" t="s">
        <v>215</v>
      </c>
      <c r="D36" s="195">
        <v>0</v>
      </c>
      <c r="E36" s="195">
        <v>0</v>
      </c>
      <c r="F36" s="194">
        <v>0</v>
      </c>
      <c r="G36" s="195">
        <v>0</v>
      </c>
      <c r="H36" s="194">
        <v>0</v>
      </c>
      <c r="I36" s="196" t="s">
        <v>235</v>
      </c>
    </row>
    <row r="37" spans="2:11" ht="18.75" customHeight="1" thickBot="1" x14ac:dyDescent="0.35">
      <c r="B37" s="177">
        <v>4</v>
      </c>
      <c r="C37" s="182" t="s">
        <v>216</v>
      </c>
      <c r="D37" s="195">
        <v>1266702</v>
      </c>
      <c r="E37" s="195">
        <v>170955</v>
      </c>
      <c r="F37" s="194">
        <v>1816779</v>
      </c>
      <c r="G37" s="195">
        <v>49782</v>
      </c>
      <c r="H37" s="194">
        <v>649549</v>
      </c>
      <c r="I37" s="196">
        <v>0.35</v>
      </c>
    </row>
    <row r="38" spans="2:11" ht="18.75" customHeight="1" thickBot="1" x14ac:dyDescent="0.35">
      <c r="B38" s="177"/>
      <c r="C38" s="183" t="s">
        <v>217</v>
      </c>
      <c r="D38" s="195">
        <v>0</v>
      </c>
      <c r="E38" s="195">
        <v>0</v>
      </c>
      <c r="F38" s="194">
        <v>550084</v>
      </c>
      <c r="G38" s="195">
        <v>5800</v>
      </c>
      <c r="H38" s="194">
        <v>320274</v>
      </c>
      <c r="I38" s="196">
        <v>0.57999999999999996</v>
      </c>
    </row>
    <row r="39" spans="2:11" ht="18.75" customHeight="1" thickBot="1" x14ac:dyDescent="0.35">
      <c r="B39" s="177">
        <v>5</v>
      </c>
      <c r="C39" s="182" t="s">
        <v>218</v>
      </c>
      <c r="D39" s="195">
        <v>55732</v>
      </c>
      <c r="E39" s="195">
        <v>0</v>
      </c>
      <c r="F39" s="194">
        <v>55732</v>
      </c>
      <c r="G39" s="195">
        <v>0</v>
      </c>
      <c r="H39" s="194">
        <v>11146</v>
      </c>
      <c r="I39" s="196">
        <v>0.2</v>
      </c>
    </row>
    <row r="40" spans="2:11" ht="18.75" customHeight="1" thickBot="1" x14ac:dyDescent="0.35">
      <c r="B40" s="177">
        <v>6</v>
      </c>
      <c r="C40" s="182" t="s">
        <v>219</v>
      </c>
      <c r="D40" s="195">
        <v>684471</v>
      </c>
      <c r="E40" s="195">
        <v>433486</v>
      </c>
      <c r="F40" s="194">
        <v>634195</v>
      </c>
      <c r="G40" s="195">
        <v>144478</v>
      </c>
      <c r="H40" s="194">
        <v>702939.2</v>
      </c>
      <c r="I40" s="196">
        <v>0.9</v>
      </c>
    </row>
    <row r="41" spans="2:11" ht="29.25" thickBot="1" x14ac:dyDescent="0.35">
      <c r="B41" s="177"/>
      <c r="C41" s="183" t="s">
        <v>220</v>
      </c>
      <c r="D41" s="195">
        <v>640</v>
      </c>
      <c r="E41" s="195">
        <v>0</v>
      </c>
      <c r="F41" s="194">
        <v>5600</v>
      </c>
      <c r="G41" s="195">
        <v>41</v>
      </c>
      <c r="H41" s="194">
        <v>1503</v>
      </c>
      <c r="I41" s="196">
        <v>0.27</v>
      </c>
    </row>
    <row r="42" spans="2:11" ht="18.75" customHeight="1" thickBot="1" x14ac:dyDescent="0.35">
      <c r="B42" s="177"/>
      <c r="C42" s="183" t="s">
        <v>221</v>
      </c>
      <c r="D42" s="195">
        <v>0</v>
      </c>
      <c r="E42" s="195">
        <v>0</v>
      </c>
      <c r="F42" s="194">
        <v>0</v>
      </c>
      <c r="G42" s="195">
        <v>0</v>
      </c>
      <c r="H42" s="194">
        <v>0</v>
      </c>
      <c r="I42" s="196" t="s">
        <v>235</v>
      </c>
    </row>
    <row r="43" spans="2:11" ht="18.75" customHeight="1" thickBot="1" x14ac:dyDescent="0.35">
      <c r="B43" s="177">
        <v>7</v>
      </c>
      <c r="C43" s="182" t="s">
        <v>222</v>
      </c>
      <c r="D43" s="195">
        <v>85863</v>
      </c>
      <c r="E43" s="195">
        <v>916</v>
      </c>
      <c r="F43" s="194">
        <v>85863</v>
      </c>
      <c r="G43" s="195">
        <v>366</v>
      </c>
      <c r="H43" s="194">
        <v>188472</v>
      </c>
      <c r="I43" s="196">
        <v>2.19</v>
      </c>
    </row>
    <row r="44" spans="2:11" ht="18.75" customHeight="1" thickBot="1" x14ac:dyDescent="0.35">
      <c r="B44" s="177">
        <v>8</v>
      </c>
      <c r="C44" s="182" t="s">
        <v>223</v>
      </c>
      <c r="D44" s="195">
        <v>2180743</v>
      </c>
      <c r="E44" s="195">
        <v>140320</v>
      </c>
      <c r="F44" s="194">
        <v>2118712</v>
      </c>
      <c r="G44" s="195">
        <v>52718</v>
      </c>
      <c r="H44" s="194">
        <v>1630491.75</v>
      </c>
      <c r="I44" s="196">
        <v>0.75</v>
      </c>
    </row>
    <row r="45" spans="2:11" ht="18.75" customHeight="1" thickBot="1" x14ac:dyDescent="0.35">
      <c r="B45" s="177">
        <v>9</v>
      </c>
      <c r="C45" s="182" t="s">
        <v>224</v>
      </c>
      <c r="D45" s="195">
        <v>42301779</v>
      </c>
      <c r="E45" s="195">
        <v>4453553</v>
      </c>
      <c r="F45" s="194">
        <v>25253168</v>
      </c>
      <c r="G45" s="195">
        <v>583012</v>
      </c>
      <c r="H45" s="194">
        <v>12648533</v>
      </c>
      <c r="I45" s="196">
        <v>0.49</v>
      </c>
    </row>
    <row r="46" spans="2:11" ht="18.75" customHeight="1" thickBot="1" x14ac:dyDescent="0.35">
      <c r="B46" s="177"/>
      <c r="C46" s="267" t="s">
        <v>225</v>
      </c>
      <c r="D46" s="195">
        <v>25741334</v>
      </c>
      <c r="E46" s="195">
        <v>589808</v>
      </c>
      <c r="F46" s="194">
        <v>15668285</v>
      </c>
      <c r="G46" s="195">
        <v>55512</v>
      </c>
      <c r="H46" s="194">
        <v>5055536</v>
      </c>
      <c r="I46" s="196">
        <v>0.32</v>
      </c>
    </row>
    <row r="47" spans="2:11" ht="18.75" customHeight="1" thickBot="1" x14ac:dyDescent="0.35">
      <c r="B47" s="177"/>
      <c r="C47" s="267" t="s">
        <v>226</v>
      </c>
      <c r="D47" s="195">
        <v>4141471</v>
      </c>
      <c r="E47" s="195">
        <v>146614</v>
      </c>
      <c r="F47" s="194">
        <v>3959087</v>
      </c>
      <c r="G47" s="195">
        <v>14569</v>
      </c>
      <c r="H47" s="194">
        <v>1874870</v>
      </c>
      <c r="I47" s="196">
        <v>0.47</v>
      </c>
    </row>
    <row r="48" spans="2:11" ht="18.75" customHeight="1" thickBot="1" x14ac:dyDescent="0.35">
      <c r="B48" s="177"/>
      <c r="C48" s="267" t="s">
        <v>227</v>
      </c>
      <c r="D48" s="198">
        <v>0</v>
      </c>
      <c r="E48" s="198">
        <v>0</v>
      </c>
      <c r="F48" s="197">
        <v>0</v>
      </c>
      <c r="G48" s="198">
        <v>0</v>
      </c>
      <c r="H48" s="197">
        <v>0</v>
      </c>
      <c r="I48" s="196" t="s">
        <v>235</v>
      </c>
    </row>
    <row r="49" spans="2:11" ht="18.75" customHeight="1" thickBot="1" x14ac:dyDescent="0.35">
      <c r="B49" s="177"/>
      <c r="C49" s="267" t="s">
        <v>228</v>
      </c>
      <c r="D49" s="195">
        <v>87919</v>
      </c>
      <c r="E49" s="195">
        <v>83</v>
      </c>
      <c r="F49" s="194">
        <v>87919</v>
      </c>
      <c r="G49" s="195">
        <v>9</v>
      </c>
      <c r="H49" s="194">
        <v>78481</v>
      </c>
      <c r="I49" s="196">
        <v>0.89</v>
      </c>
    </row>
    <row r="50" spans="2:11" ht="18.75" customHeight="1" thickBot="1" x14ac:dyDescent="0.35">
      <c r="B50" s="177"/>
      <c r="C50" s="267" t="s">
        <v>229</v>
      </c>
      <c r="D50" s="195">
        <v>9078641</v>
      </c>
      <c r="E50" s="195">
        <v>439145</v>
      </c>
      <c r="F50" s="194">
        <v>4062247</v>
      </c>
      <c r="G50" s="195">
        <v>83545</v>
      </c>
      <c r="H50" s="194">
        <v>3461536</v>
      </c>
      <c r="I50" s="196">
        <v>0.83</v>
      </c>
    </row>
    <row r="51" spans="2:11" ht="18.75" customHeight="1" thickBot="1" x14ac:dyDescent="0.35">
      <c r="B51" s="177"/>
      <c r="C51" s="268" t="s">
        <v>230</v>
      </c>
      <c r="D51" s="195">
        <v>3252414</v>
      </c>
      <c r="E51" s="195">
        <v>3277903</v>
      </c>
      <c r="F51" s="194">
        <v>1475630</v>
      </c>
      <c r="G51" s="195">
        <v>429377</v>
      </c>
      <c r="H51" s="194">
        <v>2178110</v>
      </c>
      <c r="I51" s="196">
        <v>1.1399999999999999</v>
      </c>
    </row>
    <row r="52" spans="2:11" ht="18.75" customHeight="1" thickBot="1" x14ac:dyDescent="0.35">
      <c r="B52" s="177">
        <v>10</v>
      </c>
      <c r="C52" s="182" t="s">
        <v>231</v>
      </c>
      <c r="D52" s="195">
        <v>1315633</v>
      </c>
      <c r="E52" s="195">
        <v>231632</v>
      </c>
      <c r="F52" s="194">
        <v>1315633</v>
      </c>
      <c r="G52" s="195">
        <v>92654</v>
      </c>
      <c r="H52" s="194">
        <v>486536</v>
      </c>
      <c r="I52" s="196">
        <v>0.35</v>
      </c>
    </row>
    <row r="53" spans="2:11" ht="18.75" customHeight="1" thickBot="1" x14ac:dyDescent="0.35">
      <c r="B53" s="177">
        <v>11</v>
      </c>
      <c r="C53" s="182" t="s">
        <v>232</v>
      </c>
      <c r="D53" s="195">
        <v>785140</v>
      </c>
      <c r="E53" s="195">
        <v>0</v>
      </c>
      <c r="F53" s="194">
        <v>0</v>
      </c>
      <c r="G53" s="195">
        <v>0</v>
      </c>
      <c r="H53" s="194">
        <v>0</v>
      </c>
      <c r="I53" s="196" t="s">
        <v>235</v>
      </c>
    </row>
    <row r="54" spans="2:11" ht="18.75" customHeight="1" thickBot="1" x14ac:dyDescent="0.35">
      <c r="B54" s="177">
        <v>12</v>
      </c>
      <c r="C54" s="182" t="s">
        <v>233</v>
      </c>
      <c r="D54" s="195">
        <v>345768</v>
      </c>
      <c r="E54" s="195">
        <v>0</v>
      </c>
      <c r="F54" s="194">
        <v>335950</v>
      </c>
      <c r="G54" s="195">
        <v>0</v>
      </c>
      <c r="H54" s="194">
        <v>439099</v>
      </c>
      <c r="I54" s="196">
        <v>1.31</v>
      </c>
    </row>
    <row r="55" spans="2:11" ht="18.75" customHeight="1" thickBot="1" x14ac:dyDescent="0.35">
      <c r="B55" s="177">
        <v>13</v>
      </c>
      <c r="C55" s="266" t="s">
        <v>234</v>
      </c>
      <c r="D55" s="195">
        <v>1265758</v>
      </c>
      <c r="E55" s="195">
        <v>0</v>
      </c>
      <c r="F55" s="194">
        <v>1265758</v>
      </c>
      <c r="G55" s="195">
        <v>0</v>
      </c>
      <c r="H55" s="194">
        <v>771580</v>
      </c>
      <c r="I55" s="196">
        <v>0.61</v>
      </c>
    </row>
    <row r="56" spans="2:11" ht="18.75" customHeight="1" thickBot="1" x14ac:dyDescent="0.35">
      <c r="B56" s="202">
        <v>14</v>
      </c>
      <c r="C56" s="185" t="s">
        <v>181</v>
      </c>
      <c r="D56" s="200">
        <v>51471390</v>
      </c>
      <c r="E56" s="200">
        <v>5430862</v>
      </c>
      <c r="F56" s="201">
        <v>51471390</v>
      </c>
      <c r="G56" s="200">
        <v>1921514</v>
      </c>
      <c r="H56" s="201">
        <v>17528345.949999999</v>
      </c>
      <c r="I56" s="208">
        <v>0.33</v>
      </c>
    </row>
    <row r="57" spans="2:11" ht="18.75" customHeight="1" x14ac:dyDescent="0.3">
      <c r="B57" s="157"/>
      <c r="C57" s="164"/>
      <c r="D57" s="71"/>
      <c r="E57" s="71"/>
      <c r="F57" s="71"/>
      <c r="G57" s="71"/>
      <c r="H57" s="71"/>
      <c r="I57" s="165"/>
    </row>
    <row r="58" spans="2:11" ht="20.100000000000001" customHeight="1" x14ac:dyDescent="0.3">
      <c r="B58" s="175"/>
      <c r="C58" s="81" t="s">
        <v>183</v>
      </c>
      <c r="D58" s="188"/>
      <c r="E58" s="188"/>
      <c r="F58" s="178"/>
      <c r="G58" s="188"/>
      <c r="H58" s="178"/>
      <c r="I58" s="192"/>
    </row>
    <row r="59" spans="2:11" ht="18.75" customHeight="1" thickBot="1" x14ac:dyDescent="0.35">
      <c r="B59" s="177">
        <v>1</v>
      </c>
      <c r="C59" s="182" t="s">
        <v>213</v>
      </c>
      <c r="D59" s="195">
        <v>1267373</v>
      </c>
      <c r="E59" s="195">
        <v>0</v>
      </c>
      <c r="F59" s="194">
        <v>19218662</v>
      </c>
      <c r="G59" s="195">
        <v>854563</v>
      </c>
      <c r="H59" s="194">
        <v>0</v>
      </c>
      <c r="I59" s="196">
        <v>0</v>
      </c>
    </row>
    <row r="60" spans="2:11" ht="18.75" customHeight="1" thickBot="1" x14ac:dyDescent="0.35">
      <c r="B60" s="177">
        <v>2</v>
      </c>
      <c r="C60" s="182" t="s">
        <v>214</v>
      </c>
      <c r="D60" s="195">
        <v>0</v>
      </c>
      <c r="E60" s="195">
        <v>0</v>
      </c>
      <c r="F60" s="194">
        <v>0</v>
      </c>
      <c r="G60" s="195">
        <v>0</v>
      </c>
      <c r="H60" s="194">
        <v>0</v>
      </c>
      <c r="I60" s="196" t="s">
        <v>235</v>
      </c>
      <c r="J60" s="50"/>
      <c r="K60" s="50"/>
    </row>
    <row r="61" spans="2:11" ht="18.75" customHeight="1" thickBot="1" x14ac:dyDescent="0.35">
      <c r="B61" s="177">
        <v>3</v>
      </c>
      <c r="C61" s="182" t="s">
        <v>215</v>
      </c>
      <c r="D61" s="195">
        <v>0</v>
      </c>
      <c r="E61" s="195">
        <v>0</v>
      </c>
      <c r="F61" s="194">
        <v>0</v>
      </c>
      <c r="G61" s="195">
        <v>0</v>
      </c>
      <c r="H61" s="194">
        <v>0</v>
      </c>
      <c r="I61" s="196" t="s">
        <v>235</v>
      </c>
    </row>
    <row r="62" spans="2:11" ht="18.75" customHeight="1" thickBot="1" x14ac:dyDescent="0.35">
      <c r="B62" s="177">
        <v>4</v>
      </c>
      <c r="C62" s="182" t="s">
        <v>216</v>
      </c>
      <c r="D62" s="195">
        <v>1194356</v>
      </c>
      <c r="E62" s="195">
        <v>181029</v>
      </c>
      <c r="F62" s="194">
        <v>1731506</v>
      </c>
      <c r="G62" s="195">
        <v>54871</v>
      </c>
      <c r="H62" s="194">
        <v>640851</v>
      </c>
      <c r="I62" s="196">
        <v>0.36</v>
      </c>
    </row>
    <row r="63" spans="2:11" ht="18.75" customHeight="1" thickBot="1" x14ac:dyDescent="0.35">
      <c r="B63" s="177"/>
      <c r="C63" s="182" t="s">
        <v>217</v>
      </c>
      <c r="D63" s="195">
        <v>0</v>
      </c>
      <c r="E63" s="195">
        <v>0</v>
      </c>
      <c r="F63" s="194">
        <v>557701</v>
      </c>
      <c r="G63" s="195">
        <v>6859</v>
      </c>
      <c r="H63" s="194">
        <v>336124</v>
      </c>
      <c r="I63" s="196">
        <v>0.6</v>
      </c>
    </row>
    <row r="64" spans="2:11" ht="18.75" customHeight="1" thickBot="1" x14ac:dyDescent="0.35">
      <c r="B64" s="177">
        <v>5</v>
      </c>
      <c r="C64" s="182" t="s">
        <v>218</v>
      </c>
      <c r="D64" s="195">
        <v>55177</v>
      </c>
      <c r="E64" s="195">
        <v>0</v>
      </c>
      <c r="F64" s="194">
        <v>55177</v>
      </c>
      <c r="G64" s="195">
        <v>0</v>
      </c>
      <c r="H64" s="194">
        <v>11035</v>
      </c>
      <c r="I64" s="196">
        <v>0.2</v>
      </c>
    </row>
    <row r="65" spans="2:11" ht="18.75" customHeight="1" thickBot="1" x14ac:dyDescent="0.35">
      <c r="B65" s="177">
        <v>6</v>
      </c>
      <c r="C65" s="182" t="s">
        <v>219</v>
      </c>
      <c r="D65" s="195">
        <v>639445</v>
      </c>
      <c r="E65" s="195">
        <v>289601</v>
      </c>
      <c r="F65" s="194">
        <v>598149</v>
      </c>
      <c r="G65" s="195">
        <v>85833</v>
      </c>
      <c r="H65" s="194">
        <v>621117</v>
      </c>
      <c r="I65" s="196">
        <v>0.91</v>
      </c>
    </row>
    <row r="66" spans="2:11" ht="29.25" thickBot="1" x14ac:dyDescent="0.35">
      <c r="B66" s="177"/>
      <c r="C66" s="182" t="s">
        <v>220</v>
      </c>
      <c r="D66" s="195">
        <v>640</v>
      </c>
      <c r="E66" s="195">
        <v>0</v>
      </c>
      <c r="F66" s="194">
        <v>2962</v>
      </c>
      <c r="G66" s="195">
        <v>2</v>
      </c>
      <c r="H66" s="194">
        <v>964</v>
      </c>
      <c r="I66" s="196">
        <v>0.33</v>
      </c>
    </row>
    <row r="67" spans="2:11" ht="20.100000000000001" customHeight="1" thickBot="1" x14ac:dyDescent="0.35">
      <c r="B67" s="177"/>
      <c r="C67" s="182" t="s">
        <v>221</v>
      </c>
      <c r="D67" s="195">
        <v>0</v>
      </c>
      <c r="E67" s="195">
        <v>0</v>
      </c>
      <c r="F67" s="194">
        <v>0</v>
      </c>
      <c r="G67" s="195">
        <v>0</v>
      </c>
      <c r="H67" s="194">
        <v>0</v>
      </c>
      <c r="I67" s="196" t="s">
        <v>235</v>
      </c>
    </row>
    <row r="68" spans="2:11" ht="20.100000000000001" customHeight="1" thickBot="1" x14ac:dyDescent="0.35">
      <c r="B68" s="177">
        <v>7</v>
      </c>
      <c r="C68" s="182" t="s">
        <v>222</v>
      </c>
      <c r="D68" s="195">
        <v>103090</v>
      </c>
      <c r="E68" s="195">
        <v>916</v>
      </c>
      <c r="F68" s="194">
        <v>103090</v>
      </c>
      <c r="G68" s="195">
        <v>366</v>
      </c>
      <c r="H68" s="194">
        <v>229622</v>
      </c>
      <c r="I68" s="196">
        <v>2.2200000000000002</v>
      </c>
    </row>
    <row r="69" spans="2:11" ht="18.75" customHeight="1" thickBot="1" x14ac:dyDescent="0.35">
      <c r="B69" s="177">
        <v>8</v>
      </c>
      <c r="C69" s="182" t="s">
        <v>223</v>
      </c>
      <c r="D69" s="195">
        <v>2086237</v>
      </c>
      <c r="E69" s="195">
        <v>135988</v>
      </c>
      <c r="F69" s="194">
        <v>2029908</v>
      </c>
      <c r="G69" s="195">
        <v>53060</v>
      </c>
      <c r="H69" s="194">
        <v>1562674</v>
      </c>
      <c r="I69" s="196">
        <v>0.75</v>
      </c>
    </row>
    <row r="70" spans="2:11" ht="18.75" customHeight="1" thickBot="1" x14ac:dyDescent="0.35">
      <c r="B70" s="177">
        <v>9</v>
      </c>
      <c r="C70" s="182" t="s">
        <v>224</v>
      </c>
      <c r="D70" s="195">
        <v>42887612</v>
      </c>
      <c r="E70" s="195">
        <v>4143146</v>
      </c>
      <c r="F70" s="194">
        <v>25403712</v>
      </c>
      <c r="G70" s="195">
        <v>567313</v>
      </c>
      <c r="H70" s="194">
        <v>12804001</v>
      </c>
      <c r="I70" s="196">
        <v>0.49</v>
      </c>
      <c r="J70" s="50"/>
      <c r="K70" s="50"/>
    </row>
    <row r="71" spans="2:11" ht="18.75" customHeight="1" thickBot="1" x14ac:dyDescent="0.35">
      <c r="B71" s="177"/>
      <c r="C71" s="267" t="s">
        <v>225</v>
      </c>
      <c r="D71" s="195">
        <v>26054648</v>
      </c>
      <c r="E71" s="195">
        <v>722094</v>
      </c>
      <c r="F71" s="194">
        <v>15676399</v>
      </c>
      <c r="G71" s="195">
        <v>65534</v>
      </c>
      <c r="H71" s="194">
        <v>5081444</v>
      </c>
      <c r="I71" s="196">
        <v>0.32</v>
      </c>
    </row>
    <row r="72" spans="2:11" ht="18.75" customHeight="1" thickBot="1" x14ac:dyDescent="0.35">
      <c r="B72" s="177"/>
      <c r="C72" s="267" t="s">
        <v>226</v>
      </c>
      <c r="D72" s="195">
        <v>4102557</v>
      </c>
      <c r="E72" s="195">
        <v>134385</v>
      </c>
      <c r="F72" s="194">
        <v>3909827</v>
      </c>
      <c r="G72" s="195">
        <v>13400</v>
      </c>
      <c r="H72" s="194">
        <v>1852797</v>
      </c>
      <c r="I72" s="196">
        <v>0.47</v>
      </c>
    </row>
    <row r="73" spans="2:11" ht="18.75" customHeight="1" thickBot="1" x14ac:dyDescent="0.35">
      <c r="B73" s="177"/>
      <c r="C73" s="267" t="s">
        <v>227</v>
      </c>
      <c r="D73" s="198">
        <v>0</v>
      </c>
      <c r="E73" s="195">
        <v>0</v>
      </c>
      <c r="F73" s="194">
        <v>0</v>
      </c>
      <c r="G73" s="195">
        <v>0</v>
      </c>
      <c r="H73" s="194">
        <v>0</v>
      </c>
      <c r="I73" s="196" t="s">
        <v>235</v>
      </c>
    </row>
    <row r="74" spans="2:11" ht="18.75" customHeight="1" thickBot="1" x14ac:dyDescent="0.35">
      <c r="B74" s="177"/>
      <c r="C74" s="267" t="s">
        <v>228</v>
      </c>
      <c r="D74" s="195">
        <v>59105</v>
      </c>
      <c r="E74" s="195">
        <v>83</v>
      </c>
      <c r="F74" s="194">
        <v>59105</v>
      </c>
      <c r="G74" s="195">
        <v>9</v>
      </c>
      <c r="H74" s="194">
        <v>49655</v>
      </c>
      <c r="I74" s="196">
        <v>0.84</v>
      </c>
    </row>
    <row r="75" spans="2:11" ht="18.75" customHeight="1" thickBot="1" x14ac:dyDescent="0.35">
      <c r="B75" s="177"/>
      <c r="C75" s="267" t="s">
        <v>229</v>
      </c>
      <c r="D75" s="195">
        <v>9641189</v>
      </c>
      <c r="E75" s="195">
        <v>328874</v>
      </c>
      <c r="F75" s="194">
        <v>4148337</v>
      </c>
      <c r="G75" s="195">
        <v>77198</v>
      </c>
      <c r="H75" s="194">
        <v>3520925</v>
      </c>
      <c r="I75" s="196">
        <v>0.83</v>
      </c>
    </row>
    <row r="76" spans="2:11" ht="18.75" customHeight="1" thickBot="1" x14ac:dyDescent="0.35">
      <c r="B76" s="177"/>
      <c r="C76" s="268" t="s">
        <v>230</v>
      </c>
      <c r="D76" s="195">
        <v>3030113</v>
      </c>
      <c r="E76" s="195">
        <v>2957710</v>
      </c>
      <c r="F76" s="194">
        <v>1610044</v>
      </c>
      <c r="G76" s="195">
        <v>411172</v>
      </c>
      <c r="H76" s="194">
        <v>2299180</v>
      </c>
      <c r="I76" s="196">
        <v>1.1399999999999999</v>
      </c>
    </row>
    <row r="77" spans="2:11" ht="15.75" customHeight="1" thickBot="1" x14ac:dyDescent="0.35">
      <c r="B77" s="177">
        <v>10</v>
      </c>
      <c r="C77" s="182" t="s">
        <v>231</v>
      </c>
      <c r="D77" s="195">
        <v>1108115</v>
      </c>
      <c r="E77" s="195">
        <v>215750</v>
      </c>
      <c r="F77" s="194">
        <v>1108115</v>
      </c>
      <c r="G77" s="195">
        <v>86299</v>
      </c>
      <c r="H77" s="194">
        <v>411625</v>
      </c>
      <c r="I77" s="196">
        <v>0.34</v>
      </c>
    </row>
    <row r="78" spans="2:11" ht="15" thickBot="1" x14ac:dyDescent="0.35">
      <c r="B78" s="177">
        <v>11</v>
      </c>
      <c r="C78" s="182" t="s">
        <v>232</v>
      </c>
      <c r="D78" s="195">
        <v>861936</v>
      </c>
      <c r="E78" s="195">
        <v>0</v>
      </c>
      <c r="F78" s="194">
        <v>0</v>
      </c>
      <c r="G78" s="195">
        <v>0</v>
      </c>
      <c r="H78" s="194">
        <v>0</v>
      </c>
      <c r="I78" s="196" t="s">
        <v>235</v>
      </c>
    </row>
    <row r="79" spans="2:11" ht="15" thickBot="1" x14ac:dyDescent="0.35">
      <c r="B79" s="177">
        <v>12</v>
      </c>
      <c r="C79" s="182" t="s">
        <v>233</v>
      </c>
      <c r="D79" s="195">
        <v>222013</v>
      </c>
      <c r="E79" s="195">
        <v>0</v>
      </c>
      <c r="F79" s="194">
        <v>214523</v>
      </c>
      <c r="G79" s="195">
        <v>0</v>
      </c>
      <c r="H79" s="194">
        <v>282217</v>
      </c>
      <c r="I79" s="196">
        <v>1.32</v>
      </c>
    </row>
    <row r="80" spans="2:11" ht="16.5" thickBot="1" x14ac:dyDescent="0.35">
      <c r="B80" s="177">
        <v>13</v>
      </c>
      <c r="C80" s="266" t="s">
        <v>234</v>
      </c>
      <c r="D80" s="195">
        <v>1191797</v>
      </c>
      <c r="E80" s="207">
        <v>0</v>
      </c>
      <c r="F80" s="205">
        <v>1191797</v>
      </c>
      <c r="G80" s="207">
        <v>0</v>
      </c>
      <c r="H80" s="205">
        <v>715078</v>
      </c>
      <c r="I80" s="196">
        <v>0.6</v>
      </c>
    </row>
    <row r="81" spans="2:19" ht="15" thickBot="1" x14ac:dyDescent="0.35">
      <c r="B81" s="203">
        <v>14</v>
      </c>
      <c r="C81" s="185" t="s">
        <v>181</v>
      </c>
      <c r="D81" s="200">
        <v>51617151</v>
      </c>
      <c r="E81" s="191">
        <v>4966430</v>
      </c>
      <c r="F81" s="206">
        <v>51654639</v>
      </c>
      <c r="G81" s="191">
        <v>1702305</v>
      </c>
      <c r="H81" s="206">
        <v>17278220</v>
      </c>
      <c r="I81" s="208">
        <v>0.32</v>
      </c>
    </row>
    <row r="82" spans="2:19" ht="18.75" customHeight="1" x14ac:dyDescent="0.3">
      <c r="B82" s="157"/>
      <c r="C82" s="164"/>
      <c r="D82" s="71"/>
      <c r="E82" s="71"/>
      <c r="F82" s="71"/>
      <c r="G82" s="71"/>
      <c r="H82" s="71"/>
      <c r="I82" s="165"/>
    </row>
    <row r="83" spans="2:19" ht="20.100000000000001" customHeight="1" x14ac:dyDescent="0.3">
      <c r="B83" s="175"/>
      <c r="C83" s="81" t="s">
        <v>184</v>
      </c>
      <c r="D83" s="188"/>
      <c r="E83" s="188"/>
      <c r="F83" s="178"/>
      <c r="G83" s="188"/>
      <c r="H83" s="178"/>
      <c r="I83" s="192"/>
    </row>
    <row r="84" spans="2:19" ht="18.75" customHeight="1" thickBot="1" x14ac:dyDescent="0.35">
      <c r="B84" s="177">
        <v>1</v>
      </c>
      <c r="C84" s="182" t="s">
        <v>236</v>
      </c>
      <c r="D84" s="195">
        <v>1205927</v>
      </c>
      <c r="E84" s="195">
        <v>300551</v>
      </c>
      <c r="F84" s="194">
        <v>1205927</v>
      </c>
      <c r="G84" s="195">
        <v>142108</v>
      </c>
      <c r="H84" s="194">
        <v>1029692</v>
      </c>
      <c r="I84" s="196">
        <v>0.76</v>
      </c>
    </row>
    <row r="85" spans="2:19" ht="15" thickBot="1" x14ac:dyDescent="0.35">
      <c r="B85" s="177">
        <v>2</v>
      </c>
      <c r="C85" s="182" t="s">
        <v>237</v>
      </c>
      <c r="D85" s="195">
        <v>1223511</v>
      </c>
      <c r="E85" s="195">
        <v>0</v>
      </c>
      <c r="F85" s="194">
        <v>1223511</v>
      </c>
      <c r="G85" s="195">
        <v>0</v>
      </c>
      <c r="H85" s="194">
        <v>0</v>
      </c>
      <c r="I85" s="196">
        <v>0</v>
      </c>
    </row>
    <row r="86" spans="2:19" ht="15" thickBot="1" x14ac:dyDescent="0.35">
      <c r="B86" s="177">
        <v>3</v>
      </c>
      <c r="C86" s="182" t="s">
        <v>238</v>
      </c>
      <c r="D86" s="195">
        <v>1433906</v>
      </c>
      <c r="E86" s="195">
        <v>186029</v>
      </c>
      <c r="F86" s="194">
        <v>1433906</v>
      </c>
      <c r="G86" s="195">
        <v>37206</v>
      </c>
      <c r="H86" s="194">
        <v>197758.2</v>
      </c>
      <c r="I86" s="196">
        <v>0.13</v>
      </c>
    </row>
    <row r="87" spans="2:19" ht="14.25" customHeight="1" thickBot="1" x14ac:dyDescent="0.35">
      <c r="B87" s="177">
        <v>4</v>
      </c>
      <c r="C87" s="182" t="s">
        <v>239</v>
      </c>
      <c r="D87" s="195">
        <v>38620114</v>
      </c>
      <c r="E87" s="195">
        <v>2424459</v>
      </c>
      <c r="F87" s="194">
        <v>38620114</v>
      </c>
      <c r="G87" s="195">
        <v>720068</v>
      </c>
      <c r="H87" s="194">
        <v>8226150</v>
      </c>
      <c r="I87" s="196">
        <v>0.21</v>
      </c>
      <c r="J87" s="155"/>
      <c r="K87" s="155"/>
      <c r="L87" s="155"/>
      <c r="M87" s="155"/>
      <c r="N87" s="155"/>
      <c r="O87" s="155"/>
      <c r="P87" s="155"/>
      <c r="Q87" s="155"/>
      <c r="R87" s="155"/>
      <c r="S87" s="155"/>
    </row>
    <row r="88" spans="2:19" ht="14.25" customHeight="1" thickBot="1" x14ac:dyDescent="0.35">
      <c r="B88" s="177">
        <v>5</v>
      </c>
      <c r="C88" s="182" t="s">
        <v>240</v>
      </c>
      <c r="D88" s="195">
        <v>7199410</v>
      </c>
      <c r="E88" s="195">
        <v>1190695</v>
      </c>
      <c r="F88" s="194">
        <v>7199221</v>
      </c>
      <c r="G88" s="195">
        <v>500520</v>
      </c>
      <c r="H88" s="194">
        <v>7101297</v>
      </c>
      <c r="I88" s="196">
        <v>0.92</v>
      </c>
      <c r="J88" s="155"/>
      <c r="K88" s="155"/>
      <c r="L88" s="155"/>
      <c r="M88" s="155"/>
      <c r="N88" s="155"/>
      <c r="O88" s="155"/>
      <c r="P88" s="155"/>
      <c r="Q88" s="155"/>
      <c r="R88" s="155"/>
      <c r="S88" s="155"/>
    </row>
    <row r="89" spans="2:19" ht="14.25" customHeight="1" thickBot="1" x14ac:dyDescent="0.35">
      <c r="B89" s="177">
        <v>6</v>
      </c>
      <c r="C89" s="182" t="s">
        <v>241</v>
      </c>
      <c r="D89" s="195">
        <v>125849</v>
      </c>
      <c r="E89" s="195">
        <v>0</v>
      </c>
      <c r="F89" s="194">
        <v>125849</v>
      </c>
      <c r="G89" s="195">
        <v>0</v>
      </c>
      <c r="H89" s="194">
        <v>125849</v>
      </c>
      <c r="I89" s="196">
        <v>1</v>
      </c>
      <c r="J89" s="155"/>
      <c r="K89" s="155"/>
      <c r="L89" s="155"/>
      <c r="M89" s="155"/>
      <c r="N89" s="155"/>
      <c r="O89" s="155"/>
      <c r="P89" s="155"/>
      <c r="Q89" s="155"/>
      <c r="R89" s="155"/>
      <c r="S89" s="155"/>
    </row>
    <row r="90" spans="2:19" ht="14.25" customHeight="1" thickBot="1" x14ac:dyDescent="0.35">
      <c r="B90" s="177">
        <v>13</v>
      </c>
      <c r="C90" s="204" t="s">
        <v>242</v>
      </c>
      <c r="D90" s="207">
        <v>759750</v>
      </c>
      <c r="E90" s="207">
        <v>0</v>
      </c>
      <c r="F90" s="205">
        <v>759750</v>
      </c>
      <c r="G90" s="207">
        <v>0</v>
      </c>
      <c r="H90" s="205">
        <v>392886</v>
      </c>
      <c r="I90" s="196">
        <v>0.52</v>
      </c>
      <c r="J90" s="156"/>
      <c r="K90" s="156"/>
      <c r="L90" s="156"/>
      <c r="M90" s="156"/>
      <c r="N90" s="156"/>
      <c r="O90" s="156"/>
      <c r="P90" s="156"/>
      <c r="Q90" s="156"/>
      <c r="R90" s="156"/>
      <c r="S90" s="156"/>
    </row>
    <row r="91" spans="2:19" ht="14.25" customHeight="1" thickBot="1" x14ac:dyDescent="0.35">
      <c r="B91" s="203">
        <v>14</v>
      </c>
      <c r="C91" s="185" t="s">
        <v>181</v>
      </c>
      <c r="D91" s="191">
        <v>50568467</v>
      </c>
      <c r="E91" s="191">
        <v>4101734</v>
      </c>
      <c r="F91" s="206">
        <v>50568278</v>
      </c>
      <c r="G91" s="191">
        <v>1399902</v>
      </c>
      <c r="H91" s="206">
        <v>17073632.199999999</v>
      </c>
      <c r="I91" s="208">
        <v>0.33</v>
      </c>
      <c r="J91" s="155"/>
      <c r="K91" s="155"/>
      <c r="L91" s="155"/>
      <c r="M91" s="155"/>
      <c r="N91" s="155"/>
      <c r="O91" s="155"/>
      <c r="P91" s="155"/>
      <c r="Q91" s="155"/>
      <c r="R91" s="155"/>
      <c r="S91" s="155"/>
    </row>
    <row r="92" spans="2:19" ht="5.25" customHeight="1" x14ac:dyDescent="0.3">
      <c r="B92" s="157"/>
      <c r="C92" s="175"/>
      <c r="D92" s="64"/>
      <c r="E92" s="64"/>
      <c r="F92" s="64"/>
      <c r="G92" s="64"/>
      <c r="H92" s="64"/>
      <c r="I92" s="176"/>
      <c r="J92" s="155"/>
      <c r="K92" s="155"/>
      <c r="L92" s="155"/>
      <c r="M92" s="155"/>
      <c r="N92" s="155"/>
      <c r="O92" s="155"/>
      <c r="P92" s="155"/>
      <c r="Q92" s="155"/>
      <c r="R92" s="155"/>
      <c r="S92" s="155"/>
    </row>
    <row r="93" spans="2:19" x14ac:dyDescent="0.3">
      <c r="B93" s="28" t="s">
        <v>243</v>
      </c>
      <c r="C93" s="28"/>
      <c r="D93" s="28"/>
      <c r="E93" s="28"/>
      <c r="F93" s="28"/>
      <c r="G93" s="28"/>
      <c r="H93" s="28"/>
      <c r="I93" s="28"/>
    </row>
    <row r="94" spans="2:19" x14ac:dyDescent="0.3">
      <c r="B94" s="28" t="s">
        <v>244</v>
      </c>
      <c r="C94" s="28"/>
      <c r="D94" s="28"/>
      <c r="E94" s="28"/>
      <c r="F94" s="28"/>
      <c r="G94" s="28"/>
      <c r="H94" s="28"/>
      <c r="I94" s="28"/>
    </row>
    <row r="95" spans="2:19" x14ac:dyDescent="0.3">
      <c r="B95" s="28" t="s">
        <v>245</v>
      </c>
      <c r="C95" s="28"/>
      <c r="D95" s="28"/>
      <c r="E95" s="28"/>
      <c r="F95" s="28"/>
      <c r="G95" s="28"/>
      <c r="H95" s="28"/>
      <c r="I95" s="28"/>
    </row>
    <row r="96" spans="2:19" x14ac:dyDescent="0.3">
      <c r="B96" s="28" t="s">
        <v>246</v>
      </c>
      <c r="C96" s="28"/>
      <c r="D96" s="28"/>
      <c r="E96" s="28"/>
      <c r="F96" s="28"/>
      <c r="G96" s="28"/>
      <c r="H96" s="28"/>
      <c r="I96" s="28"/>
    </row>
    <row r="97" spans="2:9" x14ac:dyDescent="0.3">
      <c r="B97" s="28" t="s">
        <v>247</v>
      </c>
      <c r="C97" s="28"/>
      <c r="D97" s="28"/>
      <c r="E97" s="28"/>
      <c r="F97" s="28"/>
      <c r="G97" s="28"/>
      <c r="H97" s="28"/>
      <c r="I97" s="28"/>
    </row>
    <row r="98" spans="2:9" x14ac:dyDescent="0.3">
      <c r="B98" s="28" t="s">
        <v>248</v>
      </c>
      <c r="C98" s="28"/>
      <c r="D98" s="28"/>
      <c r="E98" s="28"/>
      <c r="F98" s="28"/>
      <c r="G98" s="28"/>
      <c r="H98" s="28"/>
      <c r="I98" s="28"/>
    </row>
    <row r="99" spans="2:9" x14ac:dyDescent="0.3">
      <c r="B99" s="28" t="s">
        <v>249</v>
      </c>
      <c r="C99" s="28"/>
      <c r="D99" s="28"/>
      <c r="E99" s="28"/>
      <c r="F99" s="28"/>
      <c r="G99" s="28"/>
      <c r="H99" s="28"/>
      <c r="I99" s="28"/>
    </row>
    <row r="100" spans="2:9" x14ac:dyDescent="0.3">
      <c r="B100" s="28" t="s">
        <v>250</v>
      </c>
      <c r="C100" s="28"/>
      <c r="D100" s="28"/>
      <c r="E100" s="28"/>
      <c r="F100" s="28"/>
      <c r="G100" s="28"/>
      <c r="H100" s="28"/>
      <c r="I100" s="28"/>
    </row>
    <row r="101" spans="2:9" x14ac:dyDescent="0.3">
      <c r="B101" s="28" t="s">
        <v>251</v>
      </c>
      <c r="C101" s="28"/>
      <c r="D101" s="28"/>
      <c r="E101" s="28"/>
      <c r="F101" s="28"/>
      <c r="G101" s="28"/>
      <c r="H101" s="28"/>
      <c r="I101" s="28"/>
    </row>
    <row r="102" spans="2:9" x14ac:dyDescent="0.3">
      <c r="B102" s="155" t="s">
        <v>252</v>
      </c>
      <c r="C102" s="155"/>
      <c r="D102" s="155"/>
      <c r="E102" s="155"/>
      <c r="F102" s="155"/>
      <c r="G102" s="155"/>
      <c r="H102" s="155"/>
      <c r="I102" s="155"/>
    </row>
    <row r="103" spans="2:9" x14ac:dyDescent="0.3">
      <c r="B103" s="155" t="s">
        <v>253</v>
      </c>
      <c r="C103" s="155"/>
      <c r="D103" s="155"/>
      <c r="E103" s="155"/>
      <c r="F103" s="155"/>
      <c r="G103" s="155"/>
      <c r="H103" s="155"/>
      <c r="I103" s="155"/>
    </row>
    <row r="104" spans="2:9" x14ac:dyDescent="0.3">
      <c r="B104" s="155" t="s">
        <v>254</v>
      </c>
      <c r="C104" s="155"/>
      <c r="D104" s="155"/>
      <c r="E104" s="155"/>
      <c r="F104" s="155"/>
      <c r="G104" s="155"/>
      <c r="H104" s="155"/>
      <c r="I104" s="155"/>
    </row>
    <row r="105" spans="2:9" x14ac:dyDescent="0.3">
      <c r="B105" s="156" t="s">
        <v>255</v>
      </c>
      <c r="C105" s="156"/>
      <c r="D105" s="156"/>
      <c r="E105" s="156"/>
      <c r="F105" s="156"/>
      <c r="G105" s="156"/>
      <c r="H105" s="156"/>
      <c r="I105" s="156"/>
    </row>
    <row r="106" spans="2:9" x14ac:dyDescent="0.3">
      <c r="B106" s="155" t="s">
        <v>256</v>
      </c>
      <c r="C106" s="155"/>
      <c r="D106" s="155"/>
      <c r="E106" s="155"/>
      <c r="F106" s="155"/>
      <c r="G106" s="155"/>
      <c r="H106" s="155"/>
      <c r="I106" s="155"/>
    </row>
    <row r="107" spans="2:9" x14ac:dyDescent="0.3">
      <c r="B107" s="155" t="s">
        <v>257</v>
      </c>
      <c r="C107" s="155"/>
      <c r="D107" s="155"/>
      <c r="E107" s="155"/>
      <c r="F107" s="155"/>
      <c r="G107" s="155"/>
      <c r="H107" s="155"/>
      <c r="I107" s="155"/>
    </row>
    <row r="108" spans="2:9" x14ac:dyDescent="0.3">
      <c r="B108" s="118"/>
      <c r="C108" s="118"/>
      <c r="D108" s="118"/>
      <c r="E108" s="118"/>
      <c r="F108" s="118"/>
      <c r="G108" s="118"/>
      <c r="H108" s="118"/>
      <c r="I108" s="118"/>
    </row>
    <row r="109" spans="2:9" x14ac:dyDescent="0.3">
      <c r="B109" s="122"/>
      <c r="C109" s="122"/>
      <c r="D109" s="122"/>
      <c r="E109" s="122"/>
      <c r="F109" s="122"/>
      <c r="G109" s="122"/>
      <c r="H109" s="122"/>
      <c r="I109" s="122"/>
    </row>
  </sheetData>
  <mergeCells count="4">
    <mergeCell ref="D6:E6"/>
    <mergeCell ref="F6:G6"/>
    <mergeCell ref="H6:I6"/>
    <mergeCell ref="B32:I32"/>
  </mergeCells>
  <pageMargins left="0.51181102362204722" right="0.51181102362204722" top="1.2598425196850394" bottom="0.31496062992125984" header="0.23622047244094491" footer="3.937007874015748E-2"/>
  <pageSetup scale="66" fitToWidth="0" orientation="landscape" r:id="rId1"/>
  <headerFooter scaleWithDoc="0">
    <oddHeader>&amp;L&amp;G</oddHeader>
    <oddFooter>&amp;C&amp;"Open Sans,Regular"&amp;8&amp;P</oddFooter>
  </headerFooter>
  <rowBreaks count="3" manualBreakCount="3">
    <brk id="32" min="1" max="8" man="1"/>
    <brk id="57" min="1" max="8" man="1"/>
    <brk id="82" min="1" max="8" man="1"/>
  </rowBreaks>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4E87F-9604-4B81-BED7-A8642B1CBE2F}">
  <sheetPr>
    <pageSetUpPr fitToPage="1"/>
  </sheetPr>
  <dimension ref="B1:AD98"/>
  <sheetViews>
    <sheetView showGridLines="0" zoomScale="93" zoomScaleNormal="93" zoomScaleSheetLayoutView="55" workbookViewId="0">
      <pane xSplit="3" ySplit="7" topLeftCell="D8" activePane="bottomRight" state="frozen"/>
      <selection activeCell="M19" sqref="M19"/>
      <selection pane="topRight" activeCell="M19" sqref="M19"/>
      <selection pane="bottomLeft" activeCell="M19" sqref="M19"/>
      <selection pane="bottomRight" activeCell="M19" sqref="M19"/>
    </sheetView>
  </sheetViews>
  <sheetFormatPr defaultColWidth="9" defaultRowHeight="14.25" x14ac:dyDescent="0.3"/>
  <cols>
    <col min="1" max="2" width="9" style="47"/>
    <col min="3" max="3" width="57.875" style="47" customWidth="1"/>
    <col min="4" max="4" width="9.375" style="47" bestFit="1" customWidth="1"/>
    <col min="5" max="5" width="4" style="47" bestFit="1" customWidth="1"/>
    <col min="6" max="8" width="8.5" style="47" bestFit="1" customWidth="1"/>
    <col min="9" max="9" width="9.375" style="47" bestFit="1" customWidth="1"/>
    <col min="10" max="10" width="6.375" style="47" bestFit="1" customWidth="1"/>
    <col min="11" max="11" width="7.25" style="47" bestFit="1" customWidth="1"/>
    <col min="12" max="12" width="8.5" style="47" bestFit="1" customWidth="1"/>
    <col min="13" max="13" width="4" style="47" bestFit="1" customWidth="1"/>
    <col min="14" max="14" width="6.75" style="47" customWidth="1"/>
    <col min="15" max="15" width="5.5" style="47" bestFit="1" customWidth="1"/>
    <col min="16" max="17" width="8.5" style="47" bestFit="1" customWidth="1"/>
    <col min="18" max="18" width="4" style="47" bestFit="1" customWidth="1"/>
    <col min="19" max="19" width="7.25" style="47" bestFit="1" customWidth="1"/>
    <col min="20" max="21" width="8.5" style="47" bestFit="1" customWidth="1"/>
    <col min="22" max="22" width="4.875" style="47" bestFit="1" customWidth="1"/>
    <col min="23" max="23" width="7.25" style="47" bestFit="1" customWidth="1"/>
    <col min="24" max="24" width="4.875" style="47" bestFit="1" customWidth="1"/>
    <col min="25" max="25" width="7.25" style="47" bestFit="1" customWidth="1"/>
    <col min="26" max="26" width="6.375" style="47" bestFit="1" customWidth="1"/>
    <col min="27" max="27" width="4.875" style="47" bestFit="1" customWidth="1"/>
    <col min="28" max="28" width="5.75" style="47" bestFit="1" customWidth="1"/>
    <col min="29" max="29" width="7.25" style="47" bestFit="1" customWidth="1"/>
    <col min="30" max="30" width="14" style="47" customWidth="1"/>
    <col min="31" max="16384" width="9" style="47"/>
  </cols>
  <sheetData>
    <row r="1" spans="2:30" ht="9" customHeight="1" x14ac:dyDescent="0.3"/>
    <row r="2" spans="2:30" ht="4.5" customHeight="1" x14ac:dyDescent="0.3"/>
    <row r="3" spans="2:30" ht="16.5" x14ac:dyDescent="0.3">
      <c r="B3" s="51" t="s">
        <v>258</v>
      </c>
    </row>
    <row r="4" spans="2:30" ht="4.5" customHeight="1" x14ac:dyDescent="0.3">
      <c r="B4" s="122"/>
    </row>
    <row r="5" spans="2:30" ht="32.25" customHeight="1" x14ac:dyDescent="0.3">
      <c r="B5" s="179"/>
      <c r="C5" s="179"/>
      <c r="D5" s="180"/>
      <c r="E5" s="180"/>
      <c r="F5" s="180"/>
      <c r="G5" s="180"/>
      <c r="H5" s="180"/>
      <c r="I5" s="180"/>
      <c r="J5" s="180"/>
      <c r="K5" s="180"/>
      <c r="L5" s="180"/>
      <c r="M5" s="180"/>
      <c r="N5" s="291" t="s">
        <v>259</v>
      </c>
      <c r="O5" s="180"/>
      <c r="P5" s="180"/>
      <c r="Q5" s="180"/>
      <c r="R5" s="180"/>
      <c r="S5" s="180"/>
      <c r="T5" s="180"/>
      <c r="U5" s="180"/>
      <c r="V5" s="180"/>
      <c r="W5" s="180"/>
      <c r="X5" s="180"/>
      <c r="Y5" s="180"/>
      <c r="Z5" s="180"/>
      <c r="AA5" s="180"/>
      <c r="AB5" s="180"/>
      <c r="AC5" s="180"/>
      <c r="AD5" s="180"/>
    </row>
    <row r="6" spans="2:30" ht="72.75" x14ac:dyDescent="0.3">
      <c r="B6" s="180"/>
      <c r="C6" s="231" t="s">
        <v>260</v>
      </c>
      <c r="D6" s="181">
        <v>0</v>
      </c>
      <c r="E6" s="181">
        <v>0.15</v>
      </c>
      <c r="F6" s="181">
        <v>0.2</v>
      </c>
      <c r="G6" s="181">
        <v>0.25</v>
      </c>
      <c r="H6" s="181">
        <v>0.3</v>
      </c>
      <c r="I6" s="181">
        <v>0.35</v>
      </c>
      <c r="J6" s="181">
        <v>0.4</v>
      </c>
      <c r="K6" s="181">
        <v>0.45</v>
      </c>
      <c r="L6" s="181">
        <v>0.5</v>
      </c>
      <c r="M6" s="181">
        <v>0.55000000000000004</v>
      </c>
      <c r="N6" s="181">
        <v>0.6</v>
      </c>
      <c r="O6" s="181">
        <v>0.65</v>
      </c>
      <c r="P6" s="181">
        <v>0.7</v>
      </c>
      <c r="Q6" s="181">
        <v>0.75</v>
      </c>
      <c r="R6" s="181">
        <v>0.8</v>
      </c>
      <c r="S6" s="181">
        <v>0.85</v>
      </c>
      <c r="T6" s="181">
        <v>0.9</v>
      </c>
      <c r="U6" s="181">
        <v>1</v>
      </c>
      <c r="V6" s="181">
        <v>1.05</v>
      </c>
      <c r="W6" s="181">
        <v>1.1000000000000001</v>
      </c>
      <c r="X6" s="181">
        <v>1.3</v>
      </c>
      <c r="Y6" s="181">
        <v>1.5</v>
      </c>
      <c r="Z6" s="181">
        <v>2.5</v>
      </c>
      <c r="AA6" s="181">
        <v>4</v>
      </c>
      <c r="AB6" s="181">
        <v>12.5</v>
      </c>
      <c r="AC6" s="181" t="s">
        <v>261</v>
      </c>
      <c r="AD6" s="181" t="s">
        <v>262</v>
      </c>
    </row>
    <row r="7" spans="2:30" ht="20.100000000000001" customHeight="1" x14ac:dyDescent="0.3">
      <c r="B7" s="175"/>
      <c r="C7" s="81" t="s">
        <v>177</v>
      </c>
      <c r="D7"/>
      <c r="E7"/>
      <c r="F7" s="272"/>
      <c r="G7"/>
      <c r="H7"/>
      <c r="I7"/>
      <c r="J7"/>
      <c r="K7"/>
      <c r="L7"/>
      <c r="M7"/>
      <c r="N7"/>
      <c r="O7"/>
      <c r="P7"/>
      <c r="Q7"/>
      <c r="R7"/>
      <c r="S7"/>
      <c r="T7"/>
      <c r="U7"/>
      <c r="V7"/>
      <c r="W7"/>
      <c r="X7"/>
      <c r="Y7"/>
      <c r="Z7"/>
      <c r="AA7"/>
      <c r="AB7"/>
      <c r="AC7"/>
      <c r="AD7" s="192"/>
    </row>
    <row r="8" spans="2:30" s="50" customFormat="1" ht="18.75" customHeight="1" thickBot="1" x14ac:dyDescent="0.35">
      <c r="B8" s="177">
        <v>1</v>
      </c>
      <c r="C8" s="182" t="s">
        <v>213</v>
      </c>
      <c r="D8" s="186">
        <v>1018882</v>
      </c>
      <c r="E8" s="210"/>
      <c r="F8" s="190">
        <v>0</v>
      </c>
      <c r="G8" s="210"/>
      <c r="H8" s="210"/>
      <c r="I8" s="210"/>
      <c r="J8" s="210"/>
      <c r="K8" s="210"/>
      <c r="L8" s="190">
        <v>0</v>
      </c>
      <c r="M8" s="210"/>
      <c r="N8" s="210"/>
      <c r="O8" s="210"/>
      <c r="P8" s="210"/>
      <c r="Q8" s="210"/>
      <c r="R8" s="210"/>
      <c r="S8" s="210"/>
      <c r="T8" s="210"/>
      <c r="U8" s="190">
        <v>0</v>
      </c>
      <c r="V8" s="210"/>
      <c r="W8" s="210"/>
      <c r="X8" s="210"/>
      <c r="Y8" s="190">
        <v>0</v>
      </c>
      <c r="Z8" s="210"/>
      <c r="AA8" s="210"/>
      <c r="AB8" s="210"/>
      <c r="AC8" s="190">
        <v>0</v>
      </c>
      <c r="AD8" s="212">
        <f>SUM(D8:AC8)</f>
        <v>1018882</v>
      </c>
    </row>
    <row r="9" spans="2:30" s="50" customFormat="1" ht="18.75" customHeight="1" thickBot="1" x14ac:dyDescent="0.35">
      <c r="B9" s="177">
        <v>2</v>
      </c>
      <c r="C9" s="182" t="s">
        <v>214</v>
      </c>
      <c r="D9" s="280">
        <v>18653145</v>
      </c>
      <c r="E9" s="213"/>
      <c r="F9" s="189">
        <v>0</v>
      </c>
      <c r="G9" s="210"/>
      <c r="H9" s="210"/>
      <c r="I9" s="210"/>
      <c r="J9" s="210"/>
      <c r="K9" s="210"/>
      <c r="L9" s="189">
        <v>0</v>
      </c>
      <c r="M9" s="210"/>
      <c r="N9" s="210"/>
      <c r="O9" s="210"/>
      <c r="P9" s="210"/>
      <c r="Q9" s="210"/>
      <c r="R9" s="210"/>
      <c r="S9" s="210"/>
      <c r="T9" s="210"/>
      <c r="U9" s="189">
        <v>0</v>
      </c>
      <c r="V9" s="210"/>
      <c r="W9" s="210"/>
      <c r="X9" s="210"/>
      <c r="Y9" s="189">
        <v>0</v>
      </c>
      <c r="Z9" s="210"/>
      <c r="AA9" s="210"/>
      <c r="AB9" s="210"/>
      <c r="AC9" s="189">
        <v>0</v>
      </c>
      <c r="AD9" s="211">
        <f t="shared" ref="AD9:AD29" si="0">SUM(D9:AC9)</f>
        <v>18653145</v>
      </c>
    </row>
    <row r="10" spans="2:30" s="50" customFormat="1" ht="18.75" customHeight="1" thickBot="1" x14ac:dyDescent="0.35">
      <c r="B10" s="177">
        <v>3</v>
      </c>
      <c r="C10" s="182" t="s">
        <v>215</v>
      </c>
      <c r="D10" s="189">
        <v>0</v>
      </c>
      <c r="E10" s="213"/>
      <c r="F10" s="189">
        <v>0</v>
      </c>
      <c r="G10" s="210"/>
      <c r="H10" s="189">
        <v>0</v>
      </c>
      <c r="I10" s="210"/>
      <c r="J10" s="210"/>
      <c r="K10" s="210"/>
      <c r="L10" s="189">
        <v>0</v>
      </c>
      <c r="M10" s="210"/>
      <c r="N10" s="210"/>
      <c r="O10" s="210"/>
      <c r="P10" s="210"/>
      <c r="Q10" s="210"/>
      <c r="R10" s="210"/>
      <c r="S10" s="210"/>
      <c r="T10" s="210"/>
      <c r="U10" s="189">
        <v>0</v>
      </c>
      <c r="V10" s="210"/>
      <c r="W10" s="210"/>
      <c r="X10" s="210"/>
      <c r="Y10" s="189">
        <v>0</v>
      </c>
      <c r="Z10" s="210"/>
      <c r="AA10" s="210"/>
      <c r="AB10" s="210"/>
      <c r="AC10" s="189">
        <v>0</v>
      </c>
      <c r="AD10" s="211">
        <f t="shared" si="0"/>
        <v>0</v>
      </c>
    </row>
    <row r="11" spans="2:30" s="50" customFormat="1" ht="15" thickBot="1" x14ac:dyDescent="0.35">
      <c r="B11" s="177">
        <v>4</v>
      </c>
      <c r="C11" s="182" t="s">
        <v>216</v>
      </c>
      <c r="D11" s="210"/>
      <c r="E11" s="213"/>
      <c r="F11" s="190">
        <v>1280563</v>
      </c>
      <c r="G11" s="213"/>
      <c r="H11" s="190">
        <v>30947</v>
      </c>
      <c r="I11" s="213"/>
      <c r="J11" s="189">
        <v>24977</v>
      </c>
      <c r="K11" s="213"/>
      <c r="L11" s="189">
        <v>0</v>
      </c>
      <c r="M11" s="210"/>
      <c r="N11" s="210"/>
      <c r="O11" s="210"/>
      <c r="P11" s="210"/>
      <c r="Q11" s="189">
        <v>0</v>
      </c>
      <c r="R11" s="210"/>
      <c r="S11" s="210"/>
      <c r="T11" s="210"/>
      <c r="U11" s="189">
        <v>0</v>
      </c>
      <c r="V11" s="210"/>
      <c r="W11" s="190">
        <f>W12</f>
        <v>150991</v>
      </c>
      <c r="X11" s="210"/>
      <c r="Y11" s="189">
        <v>0</v>
      </c>
      <c r="Z11" s="210"/>
      <c r="AA11" s="210"/>
      <c r="AB11" s="210"/>
      <c r="AC11" s="189">
        <f>0+AC12</f>
        <v>276631</v>
      </c>
      <c r="AD11" s="211">
        <f t="shared" si="0"/>
        <v>1764109</v>
      </c>
    </row>
    <row r="12" spans="2:30" s="50" customFormat="1" ht="29.25" customHeight="1" thickBot="1" x14ac:dyDescent="0.35">
      <c r="B12" s="177"/>
      <c r="C12" s="183" t="s">
        <v>217</v>
      </c>
      <c r="D12" s="210"/>
      <c r="E12" s="213"/>
      <c r="F12" s="190">
        <v>126121</v>
      </c>
      <c r="G12" s="213"/>
      <c r="H12" s="189">
        <v>6147</v>
      </c>
      <c r="I12" s="213"/>
      <c r="J12" s="189">
        <v>0</v>
      </c>
      <c r="K12" s="213"/>
      <c r="L12" s="189">
        <v>0</v>
      </c>
      <c r="M12" s="210"/>
      <c r="N12" s="210"/>
      <c r="O12" s="210"/>
      <c r="P12" s="210"/>
      <c r="Q12" s="189">
        <v>0</v>
      </c>
      <c r="R12" s="210"/>
      <c r="S12" s="210"/>
      <c r="T12" s="210"/>
      <c r="U12" s="189">
        <v>0</v>
      </c>
      <c r="V12" s="210"/>
      <c r="W12" s="190">
        <v>150991</v>
      </c>
      <c r="X12" s="210"/>
      <c r="Y12" s="189">
        <v>0</v>
      </c>
      <c r="Z12" s="210"/>
      <c r="AA12" s="210"/>
      <c r="AB12" s="210"/>
      <c r="AC12" s="190">
        <v>276631</v>
      </c>
      <c r="AD12" s="211">
        <f t="shared" si="0"/>
        <v>559890</v>
      </c>
    </row>
    <row r="13" spans="2:30" s="50" customFormat="1" ht="18.75" customHeight="1" thickBot="1" x14ac:dyDescent="0.35">
      <c r="B13" s="177">
        <v>5</v>
      </c>
      <c r="C13" s="182" t="s">
        <v>218</v>
      </c>
      <c r="D13" s="210"/>
      <c r="E13" s="213"/>
      <c r="F13" s="189">
        <v>56250</v>
      </c>
      <c r="G13" s="213"/>
      <c r="H13" s="189">
        <v>0</v>
      </c>
      <c r="I13" s="213"/>
      <c r="J13" s="189">
        <v>0</v>
      </c>
      <c r="K13" s="213"/>
      <c r="L13" s="189">
        <v>0</v>
      </c>
      <c r="M13" s="210"/>
      <c r="N13" s="210"/>
      <c r="O13" s="210"/>
      <c r="P13" s="210"/>
      <c r="Q13" s="189">
        <v>0</v>
      </c>
      <c r="R13" s="210"/>
      <c r="S13" s="210"/>
      <c r="T13" s="210"/>
      <c r="U13" s="189">
        <v>0</v>
      </c>
      <c r="V13" s="210"/>
      <c r="W13" s="210"/>
      <c r="X13" s="210"/>
      <c r="Y13" s="189">
        <v>0</v>
      </c>
      <c r="Z13" s="210"/>
      <c r="AA13" s="210"/>
      <c r="AB13" s="210"/>
      <c r="AC13" s="189">
        <v>0</v>
      </c>
      <c r="AD13" s="211">
        <f t="shared" si="0"/>
        <v>56250</v>
      </c>
    </row>
    <row r="14" spans="2:30" s="50" customFormat="1" ht="15" thickBot="1" x14ac:dyDescent="0.35">
      <c r="B14" s="177">
        <v>6</v>
      </c>
      <c r="C14" s="182" t="s">
        <v>219</v>
      </c>
      <c r="D14" s="210"/>
      <c r="E14" s="213"/>
      <c r="F14" s="190">
        <v>10853</v>
      </c>
      <c r="G14" s="213"/>
      <c r="H14" s="210"/>
      <c r="I14" s="210"/>
      <c r="J14" s="210"/>
      <c r="K14" s="210"/>
      <c r="L14" s="189">
        <v>78</v>
      </c>
      <c r="M14" s="210"/>
      <c r="N14" s="210"/>
      <c r="O14" s="189">
        <v>0</v>
      </c>
      <c r="P14" s="210"/>
      <c r="Q14" s="189">
        <v>3812</v>
      </c>
      <c r="R14" s="189">
        <v>0</v>
      </c>
      <c r="S14" s="189">
        <v>408156</v>
      </c>
      <c r="T14" s="210"/>
      <c r="U14" s="190">
        <v>226574</v>
      </c>
      <c r="V14" s="210"/>
      <c r="W14" s="210"/>
      <c r="X14" s="189">
        <v>0</v>
      </c>
      <c r="Y14" s="189">
        <v>0</v>
      </c>
      <c r="Z14" s="210"/>
      <c r="AA14" s="210"/>
      <c r="AB14" s="210"/>
      <c r="AC14" s="189">
        <v>0</v>
      </c>
      <c r="AD14" s="211">
        <f t="shared" si="0"/>
        <v>649473</v>
      </c>
    </row>
    <row r="15" spans="2:30" s="50" customFormat="1" ht="15" thickBot="1" x14ac:dyDescent="0.35">
      <c r="B15" s="177"/>
      <c r="C15" s="183" t="s">
        <v>220</v>
      </c>
      <c r="D15" s="210"/>
      <c r="E15" s="213"/>
      <c r="F15" s="189">
        <v>5330</v>
      </c>
      <c r="G15" s="213"/>
      <c r="H15" s="210"/>
      <c r="I15" s="210"/>
      <c r="J15" s="210"/>
      <c r="K15" s="210"/>
      <c r="L15" s="189">
        <v>78</v>
      </c>
      <c r="M15" s="210"/>
      <c r="N15" s="210"/>
      <c r="O15" s="189">
        <v>0</v>
      </c>
      <c r="P15" s="210"/>
      <c r="Q15" s="189">
        <v>0</v>
      </c>
      <c r="R15" s="210"/>
      <c r="S15" s="210"/>
      <c r="T15" s="210"/>
      <c r="U15" s="189">
        <v>0</v>
      </c>
      <c r="V15" s="210"/>
      <c r="W15" s="210"/>
      <c r="X15" s="210"/>
      <c r="Y15" s="189">
        <v>0</v>
      </c>
      <c r="Z15" s="210"/>
      <c r="AA15" s="210"/>
      <c r="AB15" s="210"/>
      <c r="AC15" s="189">
        <v>0</v>
      </c>
      <c r="AD15" s="211">
        <f t="shared" si="0"/>
        <v>5408</v>
      </c>
    </row>
    <row r="16" spans="2:30" s="50" customFormat="1" ht="18.75" customHeight="1" thickBot="1" x14ac:dyDescent="0.35">
      <c r="B16" s="177"/>
      <c r="C16" s="183" t="s">
        <v>221</v>
      </c>
      <c r="D16" s="210"/>
      <c r="E16" s="213"/>
      <c r="F16" s="189">
        <v>0</v>
      </c>
      <c r="G16" s="213"/>
      <c r="H16" s="210"/>
      <c r="I16" s="210"/>
      <c r="J16" s="210"/>
      <c r="K16" s="210"/>
      <c r="L16" s="189">
        <v>0</v>
      </c>
      <c r="M16" s="210"/>
      <c r="N16" s="210"/>
      <c r="O16" s="210"/>
      <c r="P16" s="210"/>
      <c r="Q16" s="189">
        <v>0</v>
      </c>
      <c r="R16" s="189">
        <v>0</v>
      </c>
      <c r="S16" s="210"/>
      <c r="T16" s="210"/>
      <c r="U16" s="189">
        <v>0</v>
      </c>
      <c r="V16" s="210"/>
      <c r="W16" s="210"/>
      <c r="X16" s="189">
        <v>0</v>
      </c>
      <c r="Y16" s="189">
        <v>0</v>
      </c>
      <c r="Z16" s="210"/>
      <c r="AA16" s="210"/>
      <c r="AB16" s="210"/>
      <c r="AC16" s="189">
        <v>0</v>
      </c>
      <c r="AD16" s="211">
        <f t="shared" si="0"/>
        <v>0</v>
      </c>
    </row>
    <row r="17" spans="2:30" s="50" customFormat="1" ht="18.75" customHeight="1" thickBot="1" x14ac:dyDescent="0.35">
      <c r="B17" s="177">
        <v>7</v>
      </c>
      <c r="C17" s="182" t="s">
        <v>222</v>
      </c>
      <c r="D17" s="210"/>
      <c r="E17" s="214"/>
      <c r="F17" s="214"/>
      <c r="G17" s="214"/>
      <c r="H17" s="214"/>
      <c r="I17" s="214"/>
      <c r="J17" s="214"/>
      <c r="K17" s="214"/>
      <c r="L17" s="214"/>
      <c r="M17" s="214"/>
      <c r="N17" s="214"/>
      <c r="O17" s="214"/>
      <c r="P17" s="214"/>
      <c r="Q17" s="214"/>
      <c r="R17" s="214"/>
      <c r="S17" s="214"/>
      <c r="T17" s="214"/>
      <c r="U17" s="189">
        <v>0</v>
      </c>
      <c r="V17" s="210"/>
      <c r="W17" s="210"/>
      <c r="X17" s="210"/>
      <c r="Y17" s="210"/>
      <c r="Z17" s="189">
        <v>56863</v>
      </c>
      <c r="AA17" s="189">
        <v>0</v>
      </c>
      <c r="AB17" s="210"/>
      <c r="AC17" s="189">
        <v>27244</v>
      </c>
      <c r="AD17" s="211">
        <f t="shared" si="0"/>
        <v>84107</v>
      </c>
    </row>
    <row r="18" spans="2:30" s="50" customFormat="1" ht="15" thickBot="1" x14ac:dyDescent="0.35">
      <c r="B18" s="177">
        <v>8</v>
      </c>
      <c r="C18" s="182" t="s">
        <v>223</v>
      </c>
      <c r="D18" s="210"/>
      <c r="E18" s="189">
        <f>0</f>
        <v>0</v>
      </c>
      <c r="F18" s="214"/>
      <c r="G18" s="214"/>
      <c r="H18" s="214"/>
      <c r="I18" s="214"/>
      <c r="J18" s="214"/>
      <c r="K18" s="214"/>
      <c r="L18" s="214"/>
      <c r="M18" s="214"/>
      <c r="N18" s="214"/>
      <c r="O18" s="214"/>
      <c r="P18" s="214"/>
      <c r="Q18" s="190">
        <v>2158698</v>
      </c>
      <c r="R18" s="214"/>
      <c r="S18" s="280">
        <v>0</v>
      </c>
      <c r="T18" s="214"/>
      <c r="U18" s="190">
        <v>1036</v>
      </c>
      <c r="V18" s="210"/>
      <c r="W18" s="210"/>
      <c r="X18" s="210"/>
      <c r="Y18" s="210"/>
      <c r="Z18" s="210"/>
      <c r="AA18" s="210"/>
      <c r="AB18" s="210"/>
      <c r="AC18" s="189">
        <v>0</v>
      </c>
      <c r="AD18" s="211">
        <f t="shared" si="0"/>
        <v>2159734</v>
      </c>
    </row>
    <row r="19" spans="2:30" s="50" customFormat="1" ht="15" thickBot="1" x14ac:dyDescent="0.35">
      <c r="B19" s="177">
        <v>9</v>
      </c>
      <c r="C19" s="182" t="s">
        <v>224</v>
      </c>
      <c r="D19" s="186">
        <f>SUM(D20:D25)</f>
        <v>0</v>
      </c>
      <c r="E19" s="189">
        <f>SUM(E20:E25)</f>
        <v>0</v>
      </c>
      <c r="F19" s="189">
        <f t="shared" ref="F19:T19" si="1">SUM(F20:F25)</f>
        <v>1409024</v>
      </c>
      <c r="G19" s="189">
        <f t="shared" si="1"/>
        <v>1768943</v>
      </c>
      <c r="H19" s="189">
        <f t="shared" si="1"/>
        <v>3572487</v>
      </c>
      <c r="I19" s="189">
        <f t="shared" si="1"/>
        <v>9280063</v>
      </c>
      <c r="J19" s="189">
        <f t="shared" si="1"/>
        <v>2831</v>
      </c>
      <c r="K19" s="189">
        <f t="shared" si="1"/>
        <v>775688</v>
      </c>
      <c r="L19" s="189">
        <f t="shared" si="1"/>
        <v>2866340</v>
      </c>
      <c r="M19" s="189">
        <f t="shared" si="1"/>
        <v>0</v>
      </c>
      <c r="N19" s="189">
        <f t="shared" si="1"/>
        <v>37691</v>
      </c>
      <c r="O19" s="189">
        <f t="shared" si="1"/>
        <v>0</v>
      </c>
      <c r="P19" s="189">
        <f t="shared" si="1"/>
        <v>1363658</v>
      </c>
      <c r="Q19" s="189">
        <f t="shared" si="1"/>
        <v>0</v>
      </c>
      <c r="R19" s="189">
        <f t="shared" si="1"/>
        <v>0</v>
      </c>
      <c r="S19" s="189">
        <f t="shared" si="1"/>
        <v>6378</v>
      </c>
      <c r="T19" s="189">
        <f t="shared" si="1"/>
        <v>2577947</v>
      </c>
      <c r="U19" s="189">
        <f>SUM(U20:U25)</f>
        <v>1511715</v>
      </c>
      <c r="V19" s="189">
        <f t="shared" ref="V19:AA19" si="2">SUM(V20:V25)</f>
        <v>0</v>
      </c>
      <c r="W19" s="189">
        <f t="shared" si="2"/>
        <v>133495</v>
      </c>
      <c r="X19" s="189">
        <f t="shared" si="2"/>
        <v>0</v>
      </c>
      <c r="Y19" s="189">
        <f t="shared" si="2"/>
        <v>534150</v>
      </c>
      <c r="Z19" s="189">
        <f t="shared" si="2"/>
        <v>0</v>
      </c>
      <c r="AA19" s="189">
        <f t="shared" si="2"/>
        <v>0</v>
      </c>
      <c r="AB19" s="210"/>
      <c r="AC19" s="190">
        <f t="shared" ref="AC19" si="3">SUM(AC20:AC25)</f>
        <v>294344</v>
      </c>
      <c r="AD19" s="211">
        <f t="shared" si="0"/>
        <v>26134754</v>
      </c>
    </row>
    <row r="20" spans="2:30" s="50" customFormat="1" ht="15" thickBot="1" x14ac:dyDescent="0.35">
      <c r="B20" s="177"/>
      <c r="C20" s="183" t="s">
        <v>263</v>
      </c>
      <c r="D20" s="210"/>
      <c r="E20" s="210"/>
      <c r="F20" s="189">
        <v>1409024</v>
      </c>
      <c r="G20" s="189">
        <v>1768943</v>
      </c>
      <c r="H20" s="189">
        <v>3400199</v>
      </c>
      <c r="I20" s="189">
        <v>8997660</v>
      </c>
      <c r="J20" s="189">
        <v>2831</v>
      </c>
      <c r="K20" s="214"/>
      <c r="L20" s="189">
        <v>40</v>
      </c>
      <c r="M20" s="214"/>
      <c r="N20" s="214"/>
      <c r="O20" s="189">
        <v>0</v>
      </c>
      <c r="P20" s="189">
        <v>0</v>
      </c>
      <c r="Q20" s="189">
        <v>0</v>
      </c>
      <c r="R20" s="214"/>
      <c r="S20" s="189">
        <v>0</v>
      </c>
      <c r="T20" s="214"/>
      <c r="U20" s="189">
        <v>0</v>
      </c>
      <c r="V20" s="214"/>
      <c r="W20" s="214"/>
      <c r="X20" s="210"/>
      <c r="Y20" s="189">
        <v>0</v>
      </c>
      <c r="Z20" s="210"/>
      <c r="AA20" s="210"/>
      <c r="AB20" s="210"/>
      <c r="AC20" s="190">
        <v>290209</v>
      </c>
      <c r="AD20" s="211">
        <f t="shared" si="0"/>
        <v>15868906</v>
      </c>
    </row>
    <row r="21" spans="2:30" s="50" customFormat="1" ht="15" thickBot="1" x14ac:dyDescent="0.35">
      <c r="B21" s="177"/>
      <c r="C21" s="183" t="s">
        <v>264</v>
      </c>
      <c r="D21" s="210"/>
      <c r="E21" s="210"/>
      <c r="F21" s="210"/>
      <c r="G21" s="210"/>
      <c r="H21" s="189">
        <v>172288</v>
      </c>
      <c r="I21" s="189">
        <v>282403</v>
      </c>
      <c r="J21" s="210"/>
      <c r="K21" s="189">
        <v>775688</v>
      </c>
      <c r="L21" s="189">
        <v>2866300</v>
      </c>
      <c r="M21" s="214"/>
      <c r="N21" s="189">
        <v>272</v>
      </c>
      <c r="O21" s="210"/>
      <c r="P21" s="210"/>
      <c r="Q21" s="189">
        <v>0</v>
      </c>
      <c r="R21" s="210"/>
      <c r="S21" s="210"/>
      <c r="T21" s="210"/>
      <c r="U21" s="210"/>
      <c r="V21" s="189">
        <v>0</v>
      </c>
      <c r="W21" s="210"/>
      <c r="X21" s="210"/>
      <c r="Y21" s="189">
        <v>0</v>
      </c>
      <c r="Z21" s="210"/>
      <c r="AA21" s="210"/>
      <c r="AB21" s="210"/>
      <c r="AC21" s="190">
        <v>4135</v>
      </c>
      <c r="AD21" s="211">
        <f t="shared" si="0"/>
        <v>4101086</v>
      </c>
    </row>
    <row r="22" spans="2:30" s="50" customFormat="1" ht="18.75" customHeight="1" thickBot="1" x14ac:dyDescent="0.35">
      <c r="B22" s="177"/>
      <c r="C22" s="183" t="s">
        <v>265</v>
      </c>
      <c r="D22" s="210"/>
      <c r="E22" s="210"/>
      <c r="F22" s="210"/>
      <c r="G22" s="210"/>
      <c r="H22" s="190">
        <v>0</v>
      </c>
      <c r="I22" s="190">
        <v>0</v>
      </c>
      <c r="J22" s="210"/>
      <c r="K22" s="190">
        <v>0</v>
      </c>
      <c r="L22" s="210"/>
      <c r="M22" s="190">
        <v>0</v>
      </c>
      <c r="N22" s="190">
        <v>0</v>
      </c>
      <c r="O22" s="210"/>
      <c r="P22" s="210"/>
      <c r="Q22" s="190">
        <v>0</v>
      </c>
      <c r="R22" s="210"/>
      <c r="S22" s="210"/>
      <c r="T22" s="210"/>
      <c r="U22" s="210"/>
      <c r="V22" s="189">
        <v>0</v>
      </c>
      <c r="W22" s="210"/>
      <c r="X22" s="210"/>
      <c r="Y22" s="189">
        <v>0</v>
      </c>
      <c r="Z22" s="210"/>
      <c r="AA22" s="210"/>
      <c r="AB22" s="210"/>
      <c r="AC22" s="189">
        <v>0</v>
      </c>
      <c r="AD22" s="212">
        <f t="shared" si="0"/>
        <v>0</v>
      </c>
    </row>
    <row r="23" spans="2:30" s="50" customFormat="1" ht="18.75" customHeight="1" thickBot="1" x14ac:dyDescent="0.35">
      <c r="B23" s="177"/>
      <c r="C23" s="183" t="s">
        <v>266</v>
      </c>
      <c r="D23" s="210"/>
      <c r="E23" s="210"/>
      <c r="F23" s="189">
        <v>0</v>
      </c>
      <c r="G23" s="210"/>
      <c r="H23" s="189">
        <v>0</v>
      </c>
      <c r="I23" s="210"/>
      <c r="J23" s="189">
        <v>0</v>
      </c>
      <c r="K23" s="210"/>
      <c r="L23" s="189">
        <v>0</v>
      </c>
      <c r="M23" s="189">
        <v>0</v>
      </c>
      <c r="N23" s="189">
        <v>37419</v>
      </c>
      <c r="O23" s="189">
        <v>0</v>
      </c>
      <c r="P23" s="210"/>
      <c r="Q23" s="189">
        <v>0</v>
      </c>
      <c r="R23" s="210"/>
      <c r="S23" s="189">
        <v>6378</v>
      </c>
      <c r="T23" s="210"/>
      <c r="U23" s="189">
        <v>45378</v>
      </c>
      <c r="V23" s="210"/>
      <c r="W23" s="210"/>
      <c r="X23" s="210"/>
      <c r="Y23" s="189">
        <v>0</v>
      </c>
      <c r="Z23" s="210"/>
      <c r="AA23" s="210"/>
      <c r="AB23" s="210"/>
      <c r="AC23" s="189">
        <v>0</v>
      </c>
      <c r="AD23" s="211">
        <f t="shared" si="0"/>
        <v>89175</v>
      </c>
    </row>
    <row r="24" spans="2:30" s="50" customFormat="1" ht="18.75" customHeight="1" thickBot="1" x14ac:dyDescent="0.35">
      <c r="B24" s="177"/>
      <c r="C24" s="183" t="s">
        <v>267</v>
      </c>
      <c r="D24" s="210"/>
      <c r="E24" s="210"/>
      <c r="F24" s="210"/>
      <c r="G24" s="210"/>
      <c r="H24" s="210"/>
      <c r="I24" s="210"/>
      <c r="J24" s="210"/>
      <c r="K24" s="210"/>
      <c r="L24" s="210"/>
      <c r="M24" s="210"/>
      <c r="N24" s="210"/>
      <c r="O24" s="210"/>
      <c r="P24" s="189">
        <v>1363658</v>
      </c>
      <c r="Q24" s="210"/>
      <c r="R24" s="210"/>
      <c r="S24" s="210"/>
      <c r="T24" s="189">
        <v>2577947</v>
      </c>
      <c r="U24" s="210"/>
      <c r="V24" s="210"/>
      <c r="W24" s="189">
        <v>133495</v>
      </c>
      <c r="X24" s="210"/>
      <c r="Y24" s="189">
        <v>0</v>
      </c>
      <c r="Z24" s="210"/>
      <c r="AA24" s="210"/>
      <c r="AB24" s="210"/>
      <c r="AC24" s="189">
        <v>0</v>
      </c>
      <c r="AD24" s="211">
        <f>SUM(D24:AC24)</f>
        <v>4075100</v>
      </c>
    </row>
    <row r="25" spans="2:30" s="50" customFormat="1" ht="18.75" customHeight="1" thickBot="1" x14ac:dyDescent="0.35">
      <c r="B25" s="177"/>
      <c r="C25" s="184" t="s">
        <v>268</v>
      </c>
      <c r="D25" s="210"/>
      <c r="E25" s="210"/>
      <c r="F25" s="210"/>
      <c r="G25" s="210"/>
      <c r="H25" s="210"/>
      <c r="I25" s="210"/>
      <c r="J25" s="210"/>
      <c r="K25" s="210"/>
      <c r="L25" s="210"/>
      <c r="M25" s="210"/>
      <c r="N25" s="210"/>
      <c r="O25" s="210"/>
      <c r="P25" s="210"/>
      <c r="Q25" s="210"/>
      <c r="R25" s="210"/>
      <c r="S25" s="210"/>
      <c r="T25" s="210"/>
      <c r="U25" s="190">
        <v>1466337</v>
      </c>
      <c r="V25" s="210"/>
      <c r="W25" s="210"/>
      <c r="X25" s="210"/>
      <c r="Y25" s="189">
        <v>534150</v>
      </c>
      <c r="Z25" s="210"/>
      <c r="AA25" s="210"/>
      <c r="AB25" s="210"/>
      <c r="AC25" s="189">
        <f>0</f>
        <v>0</v>
      </c>
      <c r="AD25" s="211">
        <f t="shared" si="0"/>
        <v>2000487</v>
      </c>
    </row>
    <row r="26" spans="2:30" s="50" customFormat="1" ht="18.75" customHeight="1" thickBot="1" x14ac:dyDescent="0.35">
      <c r="B26" s="177">
        <v>10</v>
      </c>
      <c r="C26" s="253" t="s">
        <v>231</v>
      </c>
      <c r="D26" s="210"/>
      <c r="E26" s="210"/>
      <c r="F26" s="210"/>
      <c r="G26" s="210"/>
      <c r="H26" s="190">
        <v>519756</v>
      </c>
      <c r="I26" s="189">
        <v>817105</v>
      </c>
      <c r="J26" s="210"/>
      <c r="K26" s="189">
        <v>168203</v>
      </c>
      <c r="L26" s="210"/>
      <c r="M26" s="210"/>
      <c r="N26" s="189">
        <v>20291</v>
      </c>
      <c r="O26" s="210"/>
      <c r="P26" s="210"/>
      <c r="Q26" s="210"/>
      <c r="R26" s="210"/>
      <c r="S26" s="210"/>
      <c r="T26" s="210"/>
      <c r="U26" s="189">
        <v>581</v>
      </c>
      <c r="V26" s="210"/>
      <c r="W26" s="210"/>
      <c r="X26" s="210"/>
      <c r="Y26" s="189">
        <v>0</v>
      </c>
      <c r="Z26" s="210"/>
      <c r="AA26" s="210"/>
      <c r="AB26" s="210"/>
      <c r="AC26" s="189">
        <v>0</v>
      </c>
      <c r="AD26" s="211">
        <f t="shared" si="0"/>
        <v>1525936</v>
      </c>
    </row>
    <row r="27" spans="2:30" s="50" customFormat="1" ht="18.75" customHeight="1" thickBot="1" x14ac:dyDescent="0.35">
      <c r="B27" s="177">
        <v>11</v>
      </c>
      <c r="C27" s="253" t="s">
        <v>232</v>
      </c>
      <c r="D27" s="210"/>
      <c r="E27" s="210"/>
      <c r="F27" s="189">
        <v>0</v>
      </c>
      <c r="G27" s="189">
        <v>0</v>
      </c>
      <c r="H27" s="189">
        <v>0</v>
      </c>
      <c r="I27" s="189">
        <v>0</v>
      </c>
      <c r="J27" s="189">
        <v>0</v>
      </c>
      <c r="K27" s="189">
        <v>0</v>
      </c>
      <c r="L27" s="189">
        <v>0</v>
      </c>
      <c r="M27" s="189">
        <v>0</v>
      </c>
      <c r="N27" s="189">
        <v>0</v>
      </c>
      <c r="O27" s="189">
        <v>0</v>
      </c>
      <c r="P27" s="189">
        <v>0</v>
      </c>
      <c r="Q27" s="189">
        <v>0</v>
      </c>
      <c r="R27" s="210"/>
      <c r="S27" s="189">
        <v>0</v>
      </c>
      <c r="T27" s="189">
        <v>0</v>
      </c>
      <c r="U27" s="189">
        <v>0</v>
      </c>
      <c r="V27" s="189">
        <v>0</v>
      </c>
      <c r="W27" s="189">
        <v>0</v>
      </c>
      <c r="X27" s="210"/>
      <c r="Y27" s="189">
        <v>0</v>
      </c>
      <c r="Z27" s="210"/>
      <c r="AA27" s="210"/>
      <c r="AB27" s="210"/>
      <c r="AC27" s="189">
        <v>0</v>
      </c>
      <c r="AD27" s="211">
        <f t="shared" si="0"/>
        <v>0</v>
      </c>
    </row>
    <row r="28" spans="2:30" s="50" customFormat="1" ht="18.75" customHeight="1" thickBot="1" x14ac:dyDescent="0.35">
      <c r="B28" s="177">
        <v>12</v>
      </c>
      <c r="C28" s="182" t="s">
        <v>233</v>
      </c>
      <c r="D28" s="210"/>
      <c r="E28" s="210"/>
      <c r="F28" s="210"/>
      <c r="G28" s="210"/>
      <c r="H28" s="210"/>
      <c r="I28" s="210"/>
      <c r="J28" s="210"/>
      <c r="K28" s="210"/>
      <c r="L28" s="189">
        <v>0</v>
      </c>
      <c r="M28" s="210"/>
      <c r="N28" s="210"/>
      <c r="O28" s="210"/>
      <c r="P28" s="210"/>
      <c r="Q28" s="210"/>
      <c r="R28" s="210"/>
      <c r="S28" s="210"/>
      <c r="T28" s="210"/>
      <c r="U28" s="189">
        <v>204267</v>
      </c>
      <c r="V28" s="210"/>
      <c r="W28" s="210"/>
      <c r="X28" s="210"/>
      <c r="Y28" s="190">
        <v>243250</v>
      </c>
      <c r="Z28" s="210"/>
      <c r="AA28" s="210"/>
      <c r="AB28" s="210"/>
      <c r="AC28" s="189">
        <v>0</v>
      </c>
      <c r="AD28" s="211">
        <f t="shared" si="0"/>
        <v>447517</v>
      </c>
    </row>
    <row r="29" spans="2:30" s="50" customFormat="1" ht="18.75" customHeight="1" thickBot="1" x14ac:dyDescent="0.35">
      <c r="B29" s="177">
        <v>13</v>
      </c>
      <c r="C29" s="182" t="s">
        <v>242</v>
      </c>
      <c r="D29" s="186">
        <v>404466</v>
      </c>
      <c r="E29" s="210"/>
      <c r="F29" s="189">
        <v>368</v>
      </c>
      <c r="G29" s="210"/>
      <c r="H29" s="210"/>
      <c r="I29" s="210"/>
      <c r="J29" s="210"/>
      <c r="K29" s="210"/>
      <c r="L29" s="210"/>
      <c r="M29" s="210"/>
      <c r="N29" s="210"/>
      <c r="O29" s="210"/>
      <c r="P29" s="210"/>
      <c r="Q29" s="210"/>
      <c r="R29" s="210"/>
      <c r="S29" s="210"/>
      <c r="T29" s="210"/>
      <c r="U29" s="189">
        <v>796245</v>
      </c>
      <c r="V29" s="210"/>
      <c r="W29" s="210"/>
      <c r="X29" s="210"/>
      <c r="Y29" s="210"/>
      <c r="Z29" s="190">
        <v>11158</v>
      </c>
      <c r="AA29" s="210"/>
      <c r="AB29" s="189">
        <v>0</v>
      </c>
      <c r="AC29" s="189"/>
      <c r="AD29" s="211">
        <f t="shared" si="0"/>
        <v>1212237</v>
      </c>
    </row>
    <row r="30" spans="2:30" ht="18.75" customHeight="1" thickBot="1" x14ac:dyDescent="0.35">
      <c r="B30" s="202">
        <v>14</v>
      </c>
      <c r="C30" s="185" t="s">
        <v>181</v>
      </c>
      <c r="D30" s="200">
        <f>SUM(D8:D29)-D12-D15-D16-D19</f>
        <v>20076493</v>
      </c>
      <c r="E30" s="200">
        <f t="shared" ref="E30:AC30" si="4">SUM(E8:E29)-E12-E15-E16-E19</f>
        <v>0</v>
      </c>
      <c r="F30" s="200">
        <f t="shared" si="4"/>
        <v>2757058</v>
      </c>
      <c r="G30" s="200">
        <f t="shared" si="4"/>
        <v>1768943</v>
      </c>
      <c r="H30" s="200">
        <f t="shared" si="4"/>
        <v>4123190</v>
      </c>
      <c r="I30" s="200">
        <f t="shared" si="4"/>
        <v>10097168</v>
      </c>
      <c r="J30" s="200">
        <f t="shared" si="4"/>
        <v>27808</v>
      </c>
      <c r="K30" s="200">
        <f t="shared" si="4"/>
        <v>943891</v>
      </c>
      <c r="L30" s="200">
        <f t="shared" si="4"/>
        <v>2866418</v>
      </c>
      <c r="M30" s="200">
        <f t="shared" si="4"/>
        <v>0</v>
      </c>
      <c r="N30" s="200">
        <f t="shared" si="4"/>
        <v>57982</v>
      </c>
      <c r="O30" s="200">
        <f t="shared" si="4"/>
        <v>0</v>
      </c>
      <c r="P30" s="200">
        <f t="shared" si="4"/>
        <v>1363658</v>
      </c>
      <c r="Q30" s="200">
        <f t="shared" si="4"/>
        <v>2162510</v>
      </c>
      <c r="R30" s="200">
        <f t="shared" si="4"/>
        <v>0</v>
      </c>
      <c r="S30" s="200">
        <f t="shared" si="4"/>
        <v>414534</v>
      </c>
      <c r="T30" s="200">
        <f t="shared" si="4"/>
        <v>2577947</v>
      </c>
      <c r="U30" s="200">
        <f t="shared" si="4"/>
        <v>2740418</v>
      </c>
      <c r="V30" s="200">
        <f t="shared" si="4"/>
        <v>0</v>
      </c>
      <c r="W30" s="200">
        <f t="shared" si="4"/>
        <v>284486</v>
      </c>
      <c r="X30" s="200">
        <f t="shared" si="4"/>
        <v>0</v>
      </c>
      <c r="Y30" s="200">
        <f t="shared" si="4"/>
        <v>777400</v>
      </c>
      <c r="Z30" s="200">
        <f t="shared" si="4"/>
        <v>68021</v>
      </c>
      <c r="AA30" s="200">
        <f t="shared" si="4"/>
        <v>0</v>
      </c>
      <c r="AB30" s="200">
        <f t="shared" si="4"/>
        <v>0</v>
      </c>
      <c r="AC30" s="200">
        <f t="shared" si="4"/>
        <v>598219</v>
      </c>
      <c r="AD30" s="199">
        <f>SUM(AD8:AD29)-AD12-AD15-AD16-AD19</f>
        <v>53706144</v>
      </c>
    </row>
    <row r="31" spans="2:30" ht="20.100000000000001" customHeight="1" x14ac:dyDescent="0.3">
      <c r="B31" s="175"/>
      <c r="C31" s="81"/>
      <c r="D31" s="17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92"/>
    </row>
    <row r="32" spans="2:30" ht="20.100000000000001" customHeight="1" x14ac:dyDescent="0.3">
      <c r="B32" s="164"/>
      <c r="C32" s="81" t="s">
        <v>182</v>
      </c>
      <c r="D32" s="17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92"/>
    </row>
    <row r="33" spans="2:30" s="50" customFormat="1" ht="18.75" customHeight="1" thickBot="1" x14ac:dyDescent="0.35">
      <c r="B33" s="177">
        <v>1</v>
      </c>
      <c r="C33" s="182" t="s">
        <v>213</v>
      </c>
      <c r="D33" s="194">
        <v>19588104</v>
      </c>
      <c r="E33" s="218"/>
      <c r="F33" s="198">
        <v>0</v>
      </c>
      <c r="G33" s="218"/>
      <c r="H33" s="218"/>
      <c r="I33" s="218"/>
      <c r="J33" s="218"/>
      <c r="K33" s="218"/>
      <c r="L33" s="198">
        <v>0</v>
      </c>
      <c r="M33" s="218"/>
      <c r="N33" s="218"/>
      <c r="O33" s="218"/>
      <c r="P33" s="218"/>
      <c r="Q33" s="218"/>
      <c r="R33" s="218"/>
      <c r="S33" s="218"/>
      <c r="T33" s="218"/>
      <c r="U33" s="198">
        <v>0</v>
      </c>
      <c r="V33" s="218"/>
      <c r="W33" s="218"/>
      <c r="X33" s="218"/>
      <c r="Y33" s="198">
        <v>0</v>
      </c>
      <c r="Z33" s="218"/>
      <c r="AA33" s="218"/>
      <c r="AB33" s="218"/>
      <c r="AC33" s="198">
        <v>0</v>
      </c>
      <c r="AD33" s="219">
        <v>19588104</v>
      </c>
    </row>
    <row r="34" spans="2:30" s="50" customFormat="1" ht="18.75" customHeight="1" thickBot="1" x14ac:dyDescent="0.35">
      <c r="B34" s="177">
        <v>2</v>
      </c>
      <c r="C34" s="182" t="s">
        <v>214</v>
      </c>
      <c r="D34" s="220"/>
      <c r="E34" s="221"/>
      <c r="F34" s="195">
        <v>0</v>
      </c>
      <c r="G34" s="218"/>
      <c r="H34" s="218"/>
      <c r="I34" s="218"/>
      <c r="J34" s="218"/>
      <c r="K34" s="218"/>
      <c r="L34" s="195">
        <v>0</v>
      </c>
      <c r="M34" s="218"/>
      <c r="N34" s="218"/>
      <c r="O34" s="218"/>
      <c r="P34" s="218"/>
      <c r="Q34" s="218"/>
      <c r="R34" s="218"/>
      <c r="S34" s="218"/>
      <c r="T34" s="218"/>
      <c r="U34" s="195">
        <v>0</v>
      </c>
      <c r="V34" s="218"/>
      <c r="W34" s="218"/>
      <c r="X34" s="218"/>
      <c r="Y34" s="195">
        <v>0</v>
      </c>
      <c r="Z34" s="218"/>
      <c r="AA34" s="218"/>
      <c r="AB34" s="218"/>
      <c r="AC34" s="195">
        <v>0</v>
      </c>
      <c r="AD34" s="222">
        <v>0</v>
      </c>
    </row>
    <row r="35" spans="2:30" s="50" customFormat="1" ht="18.75" customHeight="1" thickBot="1" x14ac:dyDescent="0.35">
      <c r="B35" s="177">
        <v>3</v>
      </c>
      <c r="C35" s="182" t="s">
        <v>215</v>
      </c>
      <c r="D35" s="195">
        <v>0</v>
      </c>
      <c r="E35" s="221"/>
      <c r="F35" s="195">
        <v>0</v>
      </c>
      <c r="G35" s="218"/>
      <c r="H35" s="195">
        <v>0</v>
      </c>
      <c r="I35" s="218"/>
      <c r="J35" s="218"/>
      <c r="K35" s="218"/>
      <c r="L35" s="195">
        <v>0</v>
      </c>
      <c r="M35" s="218"/>
      <c r="N35" s="218"/>
      <c r="O35" s="218"/>
      <c r="P35" s="218"/>
      <c r="Q35" s="218"/>
      <c r="R35" s="218"/>
      <c r="S35" s="218"/>
      <c r="T35" s="218"/>
      <c r="U35" s="195">
        <v>0</v>
      </c>
      <c r="V35" s="218"/>
      <c r="W35" s="218"/>
      <c r="X35" s="218"/>
      <c r="Y35" s="195">
        <v>0</v>
      </c>
      <c r="Z35" s="218"/>
      <c r="AA35" s="218"/>
      <c r="AB35" s="218"/>
      <c r="AC35" s="195">
        <v>0</v>
      </c>
      <c r="AD35" s="222">
        <v>0</v>
      </c>
    </row>
    <row r="36" spans="2:30" s="50" customFormat="1" ht="18.75" customHeight="1" thickBot="1" x14ac:dyDescent="0.35">
      <c r="B36" s="177">
        <v>4</v>
      </c>
      <c r="C36" s="182" t="s">
        <v>216</v>
      </c>
      <c r="D36" s="218"/>
      <c r="E36" s="221"/>
      <c r="F36" s="198">
        <v>1379252</v>
      </c>
      <c r="G36" s="221"/>
      <c r="H36" s="198">
        <v>27754</v>
      </c>
      <c r="I36" s="221"/>
      <c r="J36" s="195">
        <v>22383</v>
      </c>
      <c r="K36" s="221"/>
      <c r="L36" s="195">
        <v>345</v>
      </c>
      <c r="M36" s="218"/>
      <c r="N36" s="218"/>
      <c r="O36" s="218"/>
      <c r="P36" s="218"/>
      <c r="Q36" s="195">
        <v>0</v>
      </c>
      <c r="R36" s="218"/>
      <c r="S36" s="218"/>
      <c r="T36" s="218"/>
      <c r="U36" s="195">
        <v>0</v>
      </c>
      <c r="V36" s="218"/>
      <c r="W36" s="218"/>
      <c r="X36" s="218"/>
      <c r="Y36" s="195">
        <v>0</v>
      </c>
      <c r="Z36" s="218"/>
      <c r="AA36" s="218"/>
      <c r="AB36" s="218"/>
      <c r="AC36" s="195">
        <v>436827</v>
      </c>
      <c r="AD36" s="222">
        <v>1866561</v>
      </c>
    </row>
    <row r="37" spans="2:30" s="50" customFormat="1" ht="29.25" customHeight="1" thickBot="1" x14ac:dyDescent="0.35">
      <c r="B37" s="177"/>
      <c r="C37" s="183" t="s">
        <v>217</v>
      </c>
      <c r="D37" s="218"/>
      <c r="E37" s="221"/>
      <c r="F37" s="198">
        <v>112557</v>
      </c>
      <c r="G37" s="221"/>
      <c r="H37" s="195">
        <v>6155</v>
      </c>
      <c r="I37" s="221"/>
      <c r="J37" s="195">
        <v>0</v>
      </c>
      <c r="K37" s="221"/>
      <c r="L37" s="195">
        <v>345</v>
      </c>
      <c r="M37" s="218"/>
      <c r="N37" s="218"/>
      <c r="O37" s="218"/>
      <c r="P37" s="218"/>
      <c r="Q37" s="195">
        <v>0</v>
      </c>
      <c r="R37" s="218"/>
      <c r="S37" s="218"/>
      <c r="T37" s="218"/>
      <c r="U37" s="195">
        <v>0</v>
      </c>
      <c r="V37" s="218"/>
      <c r="W37" s="218"/>
      <c r="X37" s="218"/>
      <c r="Y37" s="195">
        <v>0</v>
      </c>
      <c r="Z37" s="218"/>
      <c r="AA37" s="218"/>
      <c r="AB37" s="218"/>
      <c r="AC37" s="198">
        <v>436827</v>
      </c>
      <c r="AD37" s="222">
        <v>555884</v>
      </c>
    </row>
    <row r="38" spans="2:30" s="50" customFormat="1" ht="18.75" customHeight="1" thickBot="1" x14ac:dyDescent="0.35">
      <c r="B38" s="177">
        <v>5</v>
      </c>
      <c r="C38" s="182" t="s">
        <v>218</v>
      </c>
      <c r="D38" s="218"/>
      <c r="E38" s="221"/>
      <c r="F38" s="198">
        <v>55732</v>
      </c>
      <c r="G38" s="221"/>
      <c r="H38" s="195">
        <v>0</v>
      </c>
      <c r="I38" s="221"/>
      <c r="J38" s="195">
        <v>0</v>
      </c>
      <c r="K38" s="221"/>
      <c r="L38" s="195">
        <v>0</v>
      </c>
      <c r="M38" s="218"/>
      <c r="N38" s="218"/>
      <c r="O38" s="218"/>
      <c r="P38" s="218"/>
      <c r="Q38" s="195">
        <v>0</v>
      </c>
      <c r="R38" s="218"/>
      <c r="S38" s="218"/>
      <c r="T38" s="218"/>
      <c r="U38" s="195">
        <v>0</v>
      </c>
      <c r="V38" s="218"/>
      <c r="W38" s="218"/>
      <c r="X38" s="218"/>
      <c r="Y38" s="195">
        <v>0</v>
      </c>
      <c r="Z38" s="218"/>
      <c r="AA38" s="218"/>
      <c r="AB38" s="218"/>
      <c r="AC38" s="195">
        <v>0</v>
      </c>
      <c r="AD38" s="222">
        <v>55732</v>
      </c>
    </row>
    <row r="39" spans="2:30" s="50" customFormat="1" ht="18.75" customHeight="1" thickBot="1" x14ac:dyDescent="0.35">
      <c r="B39" s="177">
        <v>6</v>
      </c>
      <c r="C39" s="182" t="s">
        <v>219</v>
      </c>
      <c r="D39" s="218"/>
      <c r="E39" s="221"/>
      <c r="F39" s="198">
        <v>10371</v>
      </c>
      <c r="G39" s="221"/>
      <c r="H39" s="218"/>
      <c r="I39" s="218"/>
      <c r="J39" s="218"/>
      <c r="K39" s="218"/>
      <c r="L39" s="195">
        <v>2996</v>
      </c>
      <c r="M39" s="218"/>
      <c r="N39" s="218"/>
      <c r="O39" s="195">
        <v>3645</v>
      </c>
      <c r="P39" s="218"/>
      <c r="Q39" s="195">
        <v>640</v>
      </c>
      <c r="R39" s="195">
        <v>0</v>
      </c>
      <c r="S39" s="195">
        <v>432458</v>
      </c>
      <c r="T39" s="218"/>
      <c r="U39" s="198">
        <v>328563</v>
      </c>
      <c r="V39" s="218"/>
      <c r="W39" s="218"/>
      <c r="X39" s="195">
        <v>0</v>
      </c>
      <c r="Y39" s="195">
        <v>0</v>
      </c>
      <c r="Z39" s="218"/>
      <c r="AA39" s="218"/>
      <c r="AB39" s="218"/>
      <c r="AC39" s="195">
        <v>0</v>
      </c>
      <c r="AD39" s="222">
        <v>778673</v>
      </c>
    </row>
    <row r="40" spans="2:30" s="50" customFormat="1" ht="15" thickBot="1" x14ac:dyDescent="0.35">
      <c r="B40" s="177"/>
      <c r="C40" s="183" t="s">
        <v>220</v>
      </c>
      <c r="D40" s="218"/>
      <c r="E40" s="221"/>
      <c r="F40" s="195">
        <v>4924</v>
      </c>
      <c r="G40" s="221"/>
      <c r="H40" s="218"/>
      <c r="I40" s="218"/>
      <c r="J40" s="218"/>
      <c r="K40" s="218"/>
      <c r="L40" s="195">
        <v>77</v>
      </c>
      <c r="M40" s="218"/>
      <c r="N40" s="218"/>
      <c r="O40" s="195">
        <v>0</v>
      </c>
      <c r="P40" s="218"/>
      <c r="Q40" s="195">
        <v>640</v>
      </c>
      <c r="R40" s="218"/>
      <c r="S40" s="218"/>
      <c r="T40" s="218"/>
      <c r="U40" s="195">
        <v>0</v>
      </c>
      <c r="V40" s="218"/>
      <c r="W40" s="218"/>
      <c r="X40" s="218"/>
      <c r="Y40" s="195">
        <v>0</v>
      </c>
      <c r="Z40" s="218"/>
      <c r="AA40" s="218"/>
      <c r="AB40" s="218"/>
      <c r="AC40" s="195">
        <v>0</v>
      </c>
      <c r="AD40" s="222">
        <v>5641</v>
      </c>
    </row>
    <row r="41" spans="2:30" s="50" customFormat="1" ht="18.75" customHeight="1" thickBot="1" x14ac:dyDescent="0.35">
      <c r="B41" s="177"/>
      <c r="C41" s="183" t="s">
        <v>221</v>
      </c>
      <c r="D41" s="218"/>
      <c r="E41" s="221"/>
      <c r="F41" s="195">
        <v>0</v>
      </c>
      <c r="G41" s="221"/>
      <c r="H41" s="218"/>
      <c r="I41" s="218"/>
      <c r="J41" s="218"/>
      <c r="K41" s="218"/>
      <c r="L41" s="195">
        <v>0</v>
      </c>
      <c r="M41" s="218"/>
      <c r="N41" s="218"/>
      <c r="O41" s="218"/>
      <c r="P41" s="218"/>
      <c r="Q41" s="195">
        <v>0</v>
      </c>
      <c r="R41" s="195">
        <v>0</v>
      </c>
      <c r="S41" s="218"/>
      <c r="T41" s="218"/>
      <c r="U41" s="195">
        <v>0</v>
      </c>
      <c r="V41" s="218"/>
      <c r="W41" s="218"/>
      <c r="X41" s="195">
        <v>0</v>
      </c>
      <c r="Y41" s="195">
        <v>0</v>
      </c>
      <c r="Z41" s="218"/>
      <c r="AA41" s="218"/>
      <c r="AB41" s="218"/>
      <c r="AC41" s="195">
        <v>0</v>
      </c>
      <c r="AD41" s="222">
        <v>0</v>
      </c>
    </row>
    <row r="42" spans="2:30" s="50" customFormat="1" ht="18.75" customHeight="1" thickBot="1" x14ac:dyDescent="0.35">
      <c r="B42" s="177">
        <v>7</v>
      </c>
      <c r="C42" s="182" t="s">
        <v>222</v>
      </c>
      <c r="D42" s="218"/>
      <c r="E42" s="220"/>
      <c r="F42" s="220"/>
      <c r="G42" s="220"/>
      <c r="H42" s="220"/>
      <c r="I42" s="220"/>
      <c r="J42" s="220"/>
      <c r="K42" s="220"/>
      <c r="L42" s="220"/>
      <c r="M42" s="220"/>
      <c r="N42" s="220"/>
      <c r="O42" s="220"/>
      <c r="P42" s="220"/>
      <c r="Q42" s="220"/>
      <c r="R42" s="220"/>
      <c r="S42" s="220"/>
      <c r="T42" s="220"/>
      <c r="U42" s="195">
        <v>0</v>
      </c>
      <c r="V42" s="218"/>
      <c r="W42" s="218"/>
      <c r="X42" s="218"/>
      <c r="Y42" s="218"/>
      <c r="Z42" s="198">
        <v>59129</v>
      </c>
      <c r="AA42" s="195">
        <v>0</v>
      </c>
      <c r="AB42" s="218"/>
      <c r="AC42" s="195">
        <v>27100</v>
      </c>
      <c r="AD42" s="222">
        <v>86229</v>
      </c>
    </row>
    <row r="43" spans="2:30" s="50" customFormat="1" ht="18.75" customHeight="1" thickBot="1" x14ac:dyDescent="0.35">
      <c r="B43" s="177">
        <v>8</v>
      </c>
      <c r="C43" s="182" t="s">
        <v>223</v>
      </c>
      <c r="D43" s="218"/>
      <c r="E43" s="195">
        <v>0</v>
      </c>
      <c r="F43" s="220"/>
      <c r="G43" s="220"/>
      <c r="H43" s="220"/>
      <c r="I43" s="220"/>
      <c r="J43" s="220"/>
      <c r="K43" s="220"/>
      <c r="L43" s="220"/>
      <c r="M43" s="220"/>
      <c r="N43" s="220"/>
      <c r="O43" s="220"/>
      <c r="P43" s="220"/>
      <c r="Q43" s="198">
        <v>2163755</v>
      </c>
      <c r="R43" s="220"/>
      <c r="S43" s="220"/>
      <c r="T43" s="220"/>
      <c r="U43" s="198">
        <v>7675</v>
      </c>
      <c r="V43" s="218"/>
      <c r="W43" s="218"/>
      <c r="X43" s="218"/>
      <c r="Y43" s="218"/>
      <c r="Z43" s="218"/>
      <c r="AA43" s="218"/>
      <c r="AB43" s="218"/>
      <c r="AC43" s="195">
        <v>0</v>
      </c>
      <c r="AD43" s="222">
        <v>2171430</v>
      </c>
    </row>
    <row r="44" spans="2:30" s="50" customFormat="1" ht="18.75" customHeight="1" thickBot="1" x14ac:dyDescent="0.35">
      <c r="B44" s="177">
        <v>9</v>
      </c>
      <c r="C44" s="182" t="s">
        <v>224</v>
      </c>
      <c r="D44" s="194">
        <v>0</v>
      </c>
      <c r="E44" s="195">
        <v>0</v>
      </c>
      <c r="F44" s="195">
        <v>1374910</v>
      </c>
      <c r="G44" s="195">
        <v>1738675</v>
      </c>
      <c r="H44" s="195">
        <v>3508800</v>
      </c>
      <c r="I44" s="195">
        <v>9256791</v>
      </c>
      <c r="J44" s="195">
        <v>4084</v>
      </c>
      <c r="K44" s="195">
        <v>742691</v>
      </c>
      <c r="L44" s="195">
        <v>2776610</v>
      </c>
      <c r="M44" s="195">
        <v>0</v>
      </c>
      <c r="N44" s="195">
        <v>21221</v>
      </c>
      <c r="O44" s="195">
        <v>0</v>
      </c>
      <c r="P44" s="195">
        <v>1491727</v>
      </c>
      <c r="Q44" s="195">
        <v>0</v>
      </c>
      <c r="R44" s="195">
        <v>0</v>
      </c>
      <c r="S44" s="195">
        <v>6397</v>
      </c>
      <c r="T44" s="195">
        <v>2510729</v>
      </c>
      <c r="U44" s="195">
        <v>1419114</v>
      </c>
      <c r="V44" s="195">
        <v>0</v>
      </c>
      <c r="W44" s="195">
        <v>143336</v>
      </c>
      <c r="X44" s="195">
        <v>0</v>
      </c>
      <c r="Y44" s="195">
        <v>546203</v>
      </c>
      <c r="Z44" s="195">
        <v>0</v>
      </c>
      <c r="AA44" s="195">
        <v>0</v>
      </c>
      <c r="AB44" s="218"/>
      <c r="AC44" s="198">
        <v>294892</v>
      </c>
      <c r="AD44" s="222">
        <v>25836180</v>
      </c>
    </row>
    <row r="45" spans="2:30" s="50" customFormat="1" ht="18.75" customHeight="1" thickBot="1" x14ac:dyDescent="0.35">
      <c r="B45" s="177"/>
      <c r="C45" s="183" t="s">
        <v>263</v>
      </c>
      <c r="D45" s="218"/>
      <c r="E45" s="218"/>
      <c r="F45" s="195">
        <v>1374910</v>
      </c>
      <c r="G45" s="195">
        <v>1738675</v>
      </c>
      <c r="H45" s="195">
        <v>3336903</v>
      </c>
      <c r="I45" s="195">
        <v>8978188</v>
      </c>
      <c r="J45" s="195">
        <v>4084</v>
      </c>
      <c r="K45" s="220"/>
      <c r="L45" s="195">
        <v>71</v>
      </c>
      <c r="M45" s="220"/>
      <c r="N45" s="220"/>
      <c r="O45" s="195">
        <v>0</v>
      </c>
      <c r="P45" s="195">
        <v>0</v>
      </c>
      <c r="Q45" s="195">
        <v>0</v>
      </c>
      <c r="R45" s="220"/>
      <c r="S45" s="195">
        <v>0</v>
      </c>
      <c r="T45" s="220"/>
      <c r="U45" s="195">
        <v>0</v>
      </c>
      <c r="V45" s="220"/>
      <c r="W45" s="220"/>
      <c r="X45" s="218"/>
      <c r="Y45" s="195">
        <v>0</v>
      </c>
      <c r="Z45" s="218"/>
      <c r="AA45" s="218"/>
      <c r="AB45" s="218"/>
      <c r="AC45" s="198">
        <v>290966</v>
      </c>
      <c r="AD45" s="222">
        <v>15723797</v>
      </c>
    </row>
    <row r="46" spans="2:30" s="50" customFormat="1" ht="18.75" customHeight="1" thickBot="1" x14ac:dyDescent="0.35">
      <c r="B46" s="177"/>
      <c r="C46" s="183" t="s">
        <v>264</v>
      </c>
      <c r="D46" s="218"/>
      <c r="E46" s="218"/>
      <c r="F46" s="218"/>
      <c r="G46" s="218"/>
      <c r="H46" s="195">
        <v>171897</v>
      </c>
      <c r="I46" s="195">
        <v>278603</v>
      </c>
      <c r="J46" s="218"/>
      <c r="K46" s="195">
        <v>742691</v>
      </c>
      <c r="L46" s="195">
        <v>2776539</v>
      </c>
      <c r="M46" s="220"/>
      <c r="N46" s="195">
        <v>0</v>
      </c>
      <c r="O46" s="218"/>
      <c r="P46" s="218"/>
      <c r="Q46" s="195">
        <v>0</v>
      </c>
      <c r="R46" s="218"/>
      <c r="S46" s="218"/>
      <c r="T46" s="218"/>
      <c r="U46" s="218"/>
      <c r="V46" s="195">
        <v>0</v>
      </c>
      <c r="W46" s="218"/>
      <c r="X46" s="218"/>
      <c r="Y46" s="195">
        <v>0</v>
      </c>
      <c r="Z46" s="218"/>
      <c r="AA46" s="218"/>
      <c r="AB46" s="218"/>
      <c r="AC46" s="198">
        <v>3926</v>
      </c>
      <c r="AD46" s="222">
        <v>3973656</v>
      </c>
    </row>
    <row r="47" spans="2:30" s="50" customFormat="1" ht="18.75" customHeight="1" thickBot="1" x14ac:dyDescent="0.35">
      <c r="B47" s="177"/>
      <c r="C47" s="183" t="s">
        <v>265</v>
      </c>
      <c r="D47" s="218"/>
      <c r="E47" s="218"/>
      <c r="F47" s="218"/>
      <c r="G47" s="218"/>
      <c r="H47" s="198">
        <v>0</v>
      </c>
      <c r="I47" s="198">
        <v>0</v>
      </c>
      <c r="J47" s="218"/>
      <c r="K47" s="198">
        <v>0</v>
      </c>
      <c r="L47" s="218"/>
      <c r="M47" s="198">
        <v>0</v>
      </c>
      <c r="N47" s="198">
        <v>0</v>
      </c>
      <c r="O47" s="218"/>
      <c r="P47" s="218"/>
      <c r="Q47" s="198">
        <v>0</v>
      </c>
      <c r="R47" s="218"/>
      <c r="S47" s="218"/>
      <c r="T47" s="218"/>
      <c r="U47" s="218"/>
      <c r="V47" s="195">
        <v>0</v>
      </c>
      <c r="W47" s="218"/>
      <c r="X47" s="218"/>
      <c r="Y47" s="195">
        <v>0</v>
      </c>
      <c r="Z47" s="218"/>
      <c r="AA47" s="218"/>
      <c r="AB47" s="218"/>
      <c r="AC47" s="195">
        <v>0</v>
      </c>
      <c r="AD47" s="219">
        <v>0</v>
      </c>
    </row>
    <row r="48" spans="2:30" s="50" customFormat="1" ht="18.75" customHeight="1" thickBot="1" x14ac:dyDescent="0.35">
      <c r="B48" s="177"/>
      <c r="C48" s="183" t="s">
        <v>266</v>
      </c>
      <c r="D48" s="218"/>
      <c r="E48" s="218"/>
      <c r="F48" s="195">
        <v>0</v>
      </c>
      <c r="G48" s="218"/>
      <c r="H48" s="195">
        <v>0</v>
      </c>
      <c r="I48" s="218"/>
      <c r="J48" s="195">
        <v>0</v>
      </c>
      <c r="K48" s="218"/>
      <c r="L48" s="195">
        <v>0</v>
      </c>
      <c r="M48" s="195">
        <v>0</v>
      </c>
      <c r="N48" s="195">
        <v>21221</v>
      </c>
      <c r="O48" s="195">
        <v>0</v>
      </c>
      <c r="P48" s="218"/>
      <c r="Q48" s="195">
        <v>0</v>
      </c>
      <c r="R48" s="218"/>
      <c r="S48" s="195">
        <v>6397</v>
      </c>
      <c r="T48" s="218"/>
      <c r="U48" s="195">
        <v>60310</v>
      </c>
      <c r="V48" s="218"/>
      <c r="W48" s="218"/>
      <c r="X48" s="218"/>
      <c r="Y48" s="195">
        <v>0</v>
      </c>
      <c r="Z48" s="218"/>
      <c r="AA48" s="218"/>
      <c r="AB48" s="218"/>
      <c r="AC48" s="195">
        <v>0</v>
      </c>
      <c r="AD48" s="222">
        <v>87928</v>
      </c>
    </row>
    <row r="49" spans="2:30" s="50" customFormat="1" ht="18.75" customHeight="1" thickBot="1" x14ac:dyDescent="0.35">
      <c r="B49" s="177"/>
      <c r="C49" s="183" t="s">
        <v>267</v>
      </c>
      <c r="D49" s="218"/>
      <c r="E49" s="218"/>
      <c r="F49" s="218"/>
      <c r="G49" s="218"/>
      <c r="H49" s="218"/>
      <c r="I49" s="218"/>
      <c r="J49" s="218"/>
      <c r="K49" s="218"/>
      <c r="L49" s="218"/>
      <c r="M49" s="218"/>
      <c r="N49" s="218"/>
      <c r="O49" s="218"/>
      <c r="P49" s="195">
        <v>1491727</v>
      </c>
      <c r="Q49" s="218"/>
      <c r="R49" s="218"/>
      <c r="S49" s="218"/>
      <c r="T49" s="195">
        <v>2510729</v>
      </c>
      <c r="U49" s="218"/>
      <c r="V49" s="218"/>
      <c r="W49" s="195">
        <v>143336</v>
      </c>
      <c r="X49" s="218"/>
      <c r="Y49" s="195">
        <v>0</v>
      </c>
      <c r="Z49" s="218"/>
      <c r="AA49" s="218"/>
      <c r="AB49" s="218"/>
      <c r="AC49" s="195">
        <v>0</v>
      </c>
      <c r="AD49" s="222">
        <v>4145792</v>
      </c>
    </row>
    <row r="50" spans="2:30" s="50" customFormat="1" ht="18.75" customHeight="1" thickBot="1" x14ac:dyDescent="0.35">
      <c r="B50" s="177"/>
      <c r="C50" s="184" t="s">
        <v>268</v>
      </c>
      <c r="D50" s="218"/>
      <c r="E50" s="218"/>
      <c r="F50" s="218"/>
      <c r="G50" s="218"/>
      <c r="H50" s="218"/>
      <c r="I50" s="218"/>
      <c r="J50" s="218"/>
      <c r="K50" s="218"/>
      <c r="L50" s="218"/>
      <c r="M50" s="218"/>
      <c r="N50" s="218"/>
      <c r="O50" s="218"/>
      <c r="P50" s="218"/>
      <c r="Q50" s="218"/>
      <c r="R50" s="218"/>
      <c r="S50" s="218"/>
      <c r="T50" s="218"/>
      <c r="U50" s="198">
        <v>1358804</v>
      </c>
      <c r="V50" s="218"/>
      <c r="W50" s="218"/>
      <c r="X50" s="218"/>
      <c r="Y50" s="195">
        <v>546203</v>
      </c>
      <c r="Z50" s="218"/>
      <c r="AA50" s="218"/>
      <c r="AB50" s="218"/>
      <c r="AC50" s="195">
        <v>0</v>
      </c>
      <c r="AD50" s="222">
        <v>1905007</v>
      </c>
    </row>
    <row r="51" spans="2:30" s="50" customFormat="1" ht="18.75" customHeight="1" thickBot="1" x14ac:dyDescent="0.35">
      <c r="B51" s="177">
        <v>10</v>
      </c>
      <c r="C51" s="253" t="s">
        <v>231</v>
      </c>
      <c r="D51" s="218"/>
      <c r="E51" s="218"/>
      <c r="F51" s="218"/>
      <c r="G51" s="218"/>
      <c r="H51" s="195">
        <v>489832</v>
      </c>
      <c r="I51" s="195">
        <v>756719</v>
      </c>
      <c r="J51" s="218"/>
      <c r="K51" s="195">
        <v>148707</v>
      </c>
      <c r="L51" s="218"/>
      <c r="M51" s="218"/>
      <c r="N51" s="195">
        <v>13029</v>
      </c>
      <c r="O51" s="218"/>
      <c r="P51" s="218"/>
      <c r="Q51" s="218"/>
      <c r="R51" s="218"/>
      <c r="S51" s="218"/>
      <c r="T51" s="218"/>
      <c r="U51" s="195">
        <v>0</v>
      </c>
      <c r="V51" s="218"/>
      <c r="W51" s="218"/>
      <c r="X51" s="218"/>
      <c r="Y51" s="195">
        <v>0</v>
      </c>
      <c r="Z51" s="218"/>
      <c r="AA51" s="218"/>
      <c r="AB51" s="218"/>
      <c r="AC51" s="195">
        <v>0</v>
      </c>
      <c r="AD51" s="222">
        <v>1408287</v>
      </c>
    </row>
    <row r="52" spans="2:30" s="50" customFormat="1" ht="18.75" customHeight="1" thickBot="1" x14ac:dyDescent="0.35">
      <c r="B52" s="177">
        <v>11</v>
      </c>
      <c r="C52" s="253" t="s">
        <v>232</v>
      </c>
      <c r="D52" s="218"/>
      <c r="E52" s="218"/>
      <c r="F52" s="195">
        <v>0</v>
      </c>
      <c r="G52" s="195">
        <v>0</v>
      </c>
      <c r="H52" s="195">
        <v>0</v>
      </c>
      <c r="I52" s="195">
        <v>0</v>
      </c>
      <c r="J52" s="195">
        <v>0</v>
      </c>
      <c r="K52" s="195">
        <v>0</v>
      </c>
      <c r="L52" s="195">
        <v>0</v>
      </c>
      <c r="M52" s="195">
        <v>0</v>
      </c>
      <c r="N52" s="195">
        <v>0</v>
      </c>
      <c r="O52" s="195">
        <v>0</v>
      </c>
      <c r="P52" s="195">
        <v>0</v>
      </c>
      <c r="Q52" s="195">
        <v>0</v>
      </c>
      <c r="R52" s="218"/>
      <c r="S52" s="195">
        <v>0</v>
      </c>
      <c r="T52" s="195">
        <v>0</v>
      </c>
      <c r="U52" s="195">
        <v>0</v>
      </c>
      <c r="V52" s="195">
        <v>0</v>
      </c>
      <c r="W52" s="195">
        <v>0</v>
      </c>
      <c r="X52" s="218"/>
      <c r="Y52" s="195">
        <v>0</v>
      </c>
      <c r="Z52" s="218"/>
      <c r="AA52" s="218"/>
      <c r="AB52" s="218"/>
      <c r="AC52" s="195">
        <v>0</v>
      </c>
      <c r="AD52" s="222">
        <v>0</v>
      </c>
    </row>
    <row r="53" spans="2:30" s="50" customFormat="1" ht="18.75" customHeight="1" thickBot="1" x14ac:dyDescent="0.35">
      <c r="B53" s="177">
        <v>12</v>
      </c>
      <c r="C53" s="182" t="s">
        <v>233</v>
      </c>
      <c r="D53" s="218"/>
      <c r="E53" s="218"/>
      <c r="F53" s="218"/>
      <c r="G53" s="218"/>
      <c r="H53" s="218"/>
      <c r="I53" s="218"/>
      <c r="J53" s="218"/>
      <c r="K53" s="218"/>
      <c r="L53" s="195">
        <v>0</v>
      </c>
      <c r="M53" s="218"/>
      <c r="N53" s="218"/>
      <c r="O53" s="218"/>
      <c r="P53" s="218"/>
      <c r="Q53" s="218"/>
      <c r="R53" s="218"/>
      <c r="S53" s="218"/>
      <c r="T53" s="218"/>
      <c r="U53" s="195">
        <v>129655</v>
      </c>
      <c r="V53" s="218"/>
      <c r="W53" s="218"/>
      <c r="X53" s="218"/>
      <c r="Y53" s="198">
        <v>206295</v>
      </c>
      <c r="Z53" s="218"/>
      <c r="AA53" s="218"/>
      <c r="AB53" s="218"/>
      <c r="AC53" s="195">
        <v>0</v>
      </c>
      <c r="AD53" s="222">
        <v>335950</v>
      </c>
    </row>
    <row r="54" spans="2:30" s="50" customFormat="1" ht="18.75" customHeight="1" thickBot="1" x14ac:dyDescent="0.35">
      <c r="B54" s="177">
        <v>13</v>
      </c>
      <c r="C54" s="182" t="s">
        <v>242</v>
      </c>
      <c r="D54" s="194">
        <v>509641</v>
      </c>
      <c r="E54" s="218"/>
      <c r="F54" s="195">
        <v>293</v>
      </c>
      <c r="G54" s="218"/>
      <c r="H54" s="218"/>
      <c r="I54" s="218"/>
      <c r="J54" s="218"/>
      <c r="K54" s="218"/>
      <c r="L54" s="218"/>
      <c r="M54" s="218"/>
      <c r="N54" s="218"/>
      <c r="O54" s="218"/>
      <c r="P54" s="218"/>
      <c r="Q54" s="218"/>
      <c r="R54" s="218"/>
      <c r="S54" s="218"/>
      <c r="T54" s="218"/>
      <c r="U54" s="195">
        <v>745360</v>
      </c>
      <c r="V54" s="218"/>
      <c r="W54" s="218"/>
      <c r="X54" s="218"/>
      <c r="Y54" s="218"/>
      <c r="Z54" s="218"/>
      <c r="AA54" s="218"/>
      <c r="AB54" s="195">
        <v>0</v>
      </c>
      <c r="AC54" s="195">
        <v>10464</v>
      </c>
      <c r="AD54" s="222">
        <v>1265758</v>
      </c>
    </row>
    <row r="55" spans="2:30" ht="18.75" customHeight="1" thickBot="1" x14ac:dyDescent="0.35">
      <c r="B55" s="202">
        <v>14</v>
      </c>
      <c r="C55" s="185" t="s">
        <v>181</v>
      </c>
      <c r="D55" s="200">
        <v>20097745</v>
      </c>
      <c r="E55" s="200">
        <v>0</v>
      </c>
      <c r="F55" s="200">
        <v>2820558</v>
      </c>
      <c r="G55" s="200">
        <v>1738675</v>
      </c>
      <c r="H55" s="200">
        <v>4026386</v>
      </c>
      <c r="I55" s="200">
        <v>10013510</v>
      </c>
      <c r="J55" s="200">
        <v>26467</v>
      </c>
      <c r="K55" s="200">
        <v>891398</v>
      </c>
      <c r="L55" s="200">
        <v>2779951</v>
      </c>
      <c r="M55" s="200">
        <v>0</v>
      </c>
      <c r="N55" s="200">
        <v>34250</v>
      </c>
      <c r="O55" s="200">
        <v>3645</v>
      </c>
      <c r="P55" s="200">
        <v>1491727</v>
      </c>
      <c r="Q55" s="200">
        <v>2164395</v>
      </c>
      <c r="R55" s="200">
        <v>0</v>
      </c>
      <c r="S55" s="200">
        <v>438855</v>
      </c>
      <c r="T55" s="200">
        <v>2510729</v>
      </c>
      <c r="U55" s="200">
        <v>2630367</v>
      </c>
      <c r="V55" s="200">
        <v>0</v>
      </c>
      <c r="W55" s="200">
        <v>143336</v>
      </c>
      <c r="X55" s="200">
        <v>0</v>
      </c>
      <c r="Y55" s="200">
        <v>752498</v>
      </c>
      <c r="Z55" s="200">
        <v>59129</v>
      </c>
      <c r="AA55" s="200">
        <v>0</v>
      </c>
      <c r="AB55" s="200">
        <v>0</v>
      </c>
      <c r="AC55" s="200">
        <v>769283</v>
      </c>
      <c r="AD55" s="199">
        <v>53392904</v>
      </c>
    </row>
    <row r="56" spans="2:30" ht="20.100000000000001" customHeight="1" x14ac:dyDescent="0.3">
      <c r="B56" s="175"/>
      <c r="C56" s="81"/>
      <c r="D56" s="178"/>
      <c r="E56" s="192"/>
      <c r="F56" s="188"/>
      <c r="G56" s="178"/>
      <c r="H56" s="188"/>
      <c r="I56" s="178"/>
      <c r="J56" s="188"/>
      <c r="K56" s="178"/>
      <c r="L56" s="188"/>
      <c r="M56" s="188"/>
      <c r="N56" s="188"/>
      <c r="O56" s="188"/>
      <c r="P56" s="188"/>
      <c r="Q56" s="188"/>
      <c r="R56" s="188"/>
      <c r="S56" s="188"/>
      <c r="T56" s="188"/>
      <c r="U56" s="188"/>
      <c r="V56" s="188"/>
      <c r="W56" s="188"/>
      <c r="X56" s="188"/>
      <c r="Y56" s="188"/>
      <c r="Z56" s="188"/>
      <c r="AA56" s="188"/>
      <c r="AB56" s="188"/>
      <c r="AC56" s="188"/>
      <c r="AD56" s="178"/>
    </row>
    <row r="57" spans="2:30" ht="20.100000000000001" customHeight="1" x14ac:dyDescent="0.3">
      <c r="B57" s="164"/>
      <c r="C57" s="81" t="s">
        <v>183</v>
      </c>
      <c r="D57" s="17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92"/>
    </row>
    <row r="58" spans="2:30" ht="18.75" customHeight="1" thickBot="1" x14ac:dyDescent="0.35">
      <c r="B58" s="177">
        <v>1</v>
      </c>
      <c r="C58" s="182" t="s">
        <v>213</v>
      </c>
      <c r="D58" s="194">
        <v>20073225</v>
      </c>
      <c r="E58" s="218"/>
      <c r="F58" s="198">
        <v>0</v>
      </c>
      <c r="G58" s="218"/>
      <c r="H58" s="218"/>
      <c r="I58" s="218"/>
      <c r="J58" s="218"/>
      <c r="K58" s="218"/>
      <c r="L58" s="198">
        <v>0</v>
      </c>
      <c r="M58" s="218"/>
      <c r="N58" s="218"/>
      <c r="O58" s="218"/>
      <c r="P58" s="218"/>
      <c r="Q58" s="218"/>
      <c r="R58" s="218"/>
      <c r="S58" s="218"/>
      <c r="T58" s="218"/>
      <c r="U58" s="198">
        <v>0</v>
      </c>
      <c r="V58" s="218"/>
      <c r="W58" s="218"/>
      <c r="X58" s="218"/>
      <c r="Y58" s="198">
        <v>0</v>
      </c>
      <c r="Z58" s="218"/>
      <c r="AA58" s="218"/>
      <c r="AB58" s="218"/>
      <c r="AC58" s="198">
        <v>0</v>
      </c>
      <c r="AD58" s="219">
        <v>20073225</v>
      </c>
    </row>
    <row r="59" spans="2:30" ht="18.75" customHeight="1" thickBot="1" x14ac:dyDescent="0.35">
      <c r="B59" s="177">
        <v>2</v>
      </c>
      <c r="C59" s="182" t="s">
        <v>214</v>
      </c>
      <c r="D59" s="220"/>
      <c r="E59" s="221"/>
      <c r="F59" s="195">
        <v>0</v>
      </c>
      <c r="G59" s="218"/>
      <c r="H59" s="218"/>
      <c r="I59" s="218"/>
      <c r="J59" s="218"/>
      <c r="K59" s="218"/>
      <c r="L59" s="195">
        <v>0</v>
      </c>
      <c r="M59" s="218"/>
      <c r="N59" s="218"/>
      <c r="O59" s="218"/>
      <c r="P59" s="218"/>
      <c r="Q59" s="218"/>
      <c r="R59" s="218"/>
      <c r="S59" s="218"/>
      <c r="T59" s="218"/>
      <c r="U59" s="195">
        <v>0</v>
      </c>
      <c r="V59" s="218"/>
      <c r="W59" s="218"/>
      <c r="X59" s="218"/>
      <c r="Y59" s="195">
        <v>0</v>
      </c>
      <c r="Z59" s="218"/>
      <c r="AA59" s="218"/>
      <c r="AB59" s="218"/>
      <c r="AC59" s="195">
        <v>0</v>
      </c>
      <c r="AD59" s="222">
        <v>0</v>
      </c>
    </row>
    <row r="60" spans="2:30" ht="18.75" customHeight="1" thickBot="1" x14ac:dyDescent="0.35">
      <c r="B60" s="177">
        <v>3</v>
      </c>
      <c r="C60" s="182" t="s">
        <v>215</v>
      </c>
      <c r="D60" s="195">
        <v>0</v>
      </c>
      <c r="E60" s="221"/>
      <c r="F60" s="195">
        <v>0</v>
      </c>
      <c r="G60" s="218"/>
      <c r="H60" s="195"/>
      <c r="I60" s="218"/>
      <c r="J60" s="218"/>
      <c r="K60" s="218"/>
      <c r="L60" s="195">
        <v>0</v>
      </c>
      <c r="M60" s="218"/>
      <c r="N60" s="218"/>
      <c r="O60" s="218"/>
      <c r="P60" s="218"/>
      <c r="Q60" s="218"/>
      <c r="R60" s="218"/>
      <c r="S60" s="218"/>
      <c r="T60" s="218"/>
      <c r="U60" s="195">
        <v>0</v>
      </c>
      <c r="V60" s="218"/>
      <c r="W60" s="218"/>
      <c r="X60" s="218"/>
      <c r="Y60" s="195">
        <v>0</v>
      </c>
      <c r="Z60" s="218"/>
      <c r="AA60" s="218"/>
      <c r="AB60" s="218"/>
      <c r="AC60" s="195">
        <v>0</v>
      </c>
      <c r="AD60" s="222">
        <v>0</v>
      </c>
    </row>
    <row r="61" spans="2:30" ht="18.75" customHeight="1" thickBot="1" x14ac:dyDescent="0.35">
      <c r="B61" s="177">
        <v>4</v>
      </c>
      <c r="C61" s="182" t="s">
        <v>216</v>
      </c>
      <c r="D61" s="218"/>
      <c r="E61" s="221"/>
      <c r="F61" s="198">
        <v>1273519</v>
      </c>
      <c r="G61" s="221"/>
      <c r="H61" s="198">
        <v>29124</v>
      </c>
      <c r="I61" s="221"/>
      <c r="J61" s="195">
        <v>23212</v>
      </c>
      <c r="K61" s="221"/>
      <c r="L61" s="195">
        <v>1315</v>
      </c>
      <c r="M61" s="218"/>
      <c r="N61" s="218"/>
      <c r="O61" s="218"/>
      <c r="P61" s="218"/>
      <c r="Q61" s="195">
        <v>0</v>
      </c>
      <c r="R61" s="218"/>
      <c r="S61" s="218"/>
      <c r="T61" s="218"/>
      <c r="U61" s="195">
        <v>0</v>
      </c>
      <c r="V61" s="218"/>
      <c r="W61" s="218"/>
      <c r="X61" s="218"/>
      <c r="Y61" s="195">
        <v>0</v>
      </c>
      <c r="Z61" s="218"/>
      <c r="AA61" s="218"/>
      <c r="AB61" s="218"/>
      <c r="AC61" s="195">
        <v>459207</v>
      </c>
      <c r="AD61" s="222">
        <v>1786377</v>
      </c>
    </row>
    <row r="62" spans="2:30" ht="18.75" customHeight="1" thickBot="1" x14ac:dyDescent="0.35">
      <c r="B62" s="177"/>
      <c r="C62" s="183" t="s">
        <v>217</v>
      </c>
      <c r="D62" s="218"/>
      <c r="E62" s="221"/>
      <c r="F62" s="198">
        <v>99714</v>
      </c>
      <c r="G62" s="221"/>
      <c r="H62" s="195">
        <v>4324</v>
      </c>
      <c r="I62" s="221"/>
      <c r="J62" s="195">
        <v>0</v>
      </c>
      <c r="K62" s="221"/>
      <c r="L62" s="195">
        <v>1315</v>
      </c>
      <c r="M62" s="218"/>
      <c r="N62" s="218"/>
      <c r="O62" s="218"/>
      <c r="P62" s="218"/>
      <c r="Q62" s="195">
        <v>0</v>
      </c>
      <c r="R62" s="218"/>
      <c r="S62" s="218"/>
      <c r="T62" s="218"/>
      <c r="U62" s="195">
        <v>0</v>
      </c>
      <c r="V62" s="218"/>
      <c r="W62" s="218"/>
      <c r="X62" s="218"/>
      <c r="Y62" s="195">
        <v>0</v>
      </c>
      <c r="Z62" s="218"/>
      <c r="AA62" s="218"/>
      <c r="AB62" s="218"/>
      <c r="AC62" s="198">
        <v>459207</v>
      </c>
      <c r="AD62" s="222">
        <v>564560</v>
      </c>
    </row>
    <row r="63" spans="2:30" ht="18.75" customHeight="1" thickBot="1" x14ac:dyDescent="0.35">
      <c r="B63" s="177">
        <v>5</v>
      </c>
      <c r="C63" s="182" t="s">
        <v>218</v>
      </c>
      <c r="D63" s="218"/>
      <c r="E63" s="221"/>
      <c r="F63" s="198">
        <v>55177</v>
      </c>
      <c r="G63" s="221"/>
      <c r="H63" s="195">
        <v>0</v>
      </c>
      <c r="I63" s="221"/>
      <c r="J63" s="195">
        <v>0</v>
      </c>
      <c r="K63" s="221"/>
      <c r="L63" s="195">
        <v>0</v>
      </c>
      <c r="M63" s="218"/>
      <c r="N63" s="218"/>
      <c r="O63" s="218"/>
      <c r="P63" s="218"/>
      <c r="Q63" s="195">
        <v>0</v>
      </c>
      <c r="R63" s="218"/>
      <c r="S63" s="218"/>
      <c r="T63" s="218"/>
      <c r="U63" s="195">
        <v>0</v>
      </c>
      <c r="V63" s="218"/>
      <c r="W63" s="218"/>
      <c r="X63" s="218"/>
      <c r="Y63" s="195">
        <v>0</v>
      </c>
      <c r="Z63" s="218"/>
      <c r="AA63" s="218"/>
      <c r="AB63" s="218"/>
      <c r="AC63" s="195">
        <v>0</v>
      </c>
      <c r="AD63" s="222">
        <v>55177</v>
      </c>
    </row>
    <row r="64" spans="2:30" ht="18.75" customHeight="1" thickBot="1" x14ac:dyDescent="0.35">
      <c r="B64" s="177">
        <v>6</v>
      </c>
      <c r="C64" s="182" t="s">
        <v>219</v>
      </c>
      <c r="D64" s="218"/>
      <c r="E64" s="221"/>
      <c r="F64" s="198">
        <v>8636</v>
      </c>
      <c r="G64" s="221"/>
      <c r="H64" s="218"/>
      <c r="I64" s="218"/>
      <c r="J64" s="218"/>
      <c r="K64" s="218"/>
      <c r="L64" s="195">
        <v>3776</v>
      </c>
      <c r="M64" s="218"/>
      <c r="N64" s="218"/>
      <c r="O64" s="195">
        <v>0</v>
      </c>
      <c r="P64" s="218"/>
      <c r="Q64" s="195">
        <v>4200</v>
      </c>
      <c r="R64" s="195">
        <v>0</v>
      </c>
      <c r="S64" s="195">
        <v>353449</v>
      </c>
      <c r="T64" s="218"/>
      <c r="U64" s="198">
        <v>313921</v>
      </c>
      <c r="V64" s="218"/>
      <c r="W64" s="218"/>
      <c r="X64" s="195">
        <v>0</v>
      </c>
      <c r="Y64" s="195">
        <v>0</v>
      </c>
      <c r="Z64" s="218"/>
      <c r="AA64" s="218"/>
      <c r="AB64" s="218"/>
      <c r="AC64" s="195">
        <v>0</v>
      </c>
      <c r="AD64" s="222">
        <v>683982</v>
      </c>
    </row>
    <row r="65" spans="2:30" ht="18.75" customHeight="1" thickBot="1" x14ac:dyDescent="0.35">
      <c r="B65" s="177"/>
      <c r="C65" s="183" t="s">
        <v>220</v>
      </c>
      <c r="D65" s="218"/>
      <c r="E65" s="221"/>
      <c r="F65" s="195">
        <v>2259</v>
      </c>
      <c r="G65" s="221"/>
      <c r="H65" s="218"/>
      <c r="I65" s="218"/>
      <c r="J65" s="218"/>
      <c r="K65" s="218"/>
      <c r="L65" s="195">
        <v>65</v>
      </c>
      <c r="M65" s="218"/>
      <c r="N65" s="218"/>
      <c r="O65" s="195">
        <v>0</v>
      </c>
      <c r="P65" s="218"/>
      <c r="Q65" s="195">
        <v>640</v>
      </c>
      <c r="R65" s="218"/>
      <c r="S65" s="218"/>
      <c r="T65" s="218"/>
      <c r="U65" s="195">
        <v>0</v>
      </c>
      <c r="V65" s="218"/>
      <c r="W65" s="218"/>
      <c r="X65" s="218"/>
      <c r="Y65" s="195">
        <v>0</v>
      </c>
      <c r="Z65" s="218"/>
      <c r="AA65" s="218"/>
      <c r="AB65" s="218"/>
      <c r="AC65" s="195">
        <v>0</v>
      </c>
      <c r="AD65" s="222">
        <v>2964</v>
      </c>
    </row>
    <row r="66" spans="2:30" ht="20.100000000000001" customHeight="1" thickBot="1" x14ac:dyDescent="0.35">
      <c r="B66" s="177"/>
      <c r="C66" s="183" t="s">
        <v>221</v>
      </c>
      <c r="D66" s="218"/>
      <c r="E66" s="221"/>
      <c r="F66" s="195">
        <v>0</v>
      </c>
      <c r="G66" s="221"/>
      <c r="H66" s="218"/>
      <c r="I66" s="218"/>
      <c r="J66" s="218"/>
      <c r="K66" s="218"/>
      <c r="L66" s="195">
        <v>0</v>
      </c>
      <c r="M66" s="218"/>
      <c r="N66" s="218"/>
      <c r="O66" s="218"/>
      <c r="P66" s="218"/>
      <c r="Q66" s="195">
        <v>0</v>
      </c>
      <c r="R66" s="195">
        <v>0</v>
      </c>
      <c r="S66" s="218"/>
      <c r="T66" s="218"/>
      <c r="U66" s="195">
        <v>0</v>
      </c>
      <c r="V66" s="218"/>
      <c r="W66" s="218"/>
      <c r="X66" s="195">
        <v>0</v>
      </c>
      <c r="Y66" s="195">
        <v>0</v>
      </c>
      <c r="Z66" s="218"/>
      <c r="AA66" s="218"/>
      <c r="AB66" s="218"/>
      <c r="AC66" s="195">
        <v>0</v>
      </c>
      <c r="AD66" s="222">
        <v>0</v>
      </c>
    </row>
    <row r="67" spans="2:30" ht="20.100000000000001" customHeight="1" thickBot="1" x14ac:dyDescent="0.35">
      <c r="B67" s="177">
        <v>7</v>
      </c>
      <c r="C67" s="182" t="s">
        <v>222</v>
      </c>
      <c r="D67" s="218"/>
      <c r="E67" s="220"/>
      <c r="F67" s="220"/>
      <c r="G67" s="220"/>
      <c r="H67" s="220"/>
      <c r="I67" s="220"/>
      <c r="J67" s="220"/>
      <c r="K67" s="220"/>
      <c r="L67" s="220"/>
      <c r="M67" s="220"/>
      <c r="N67" s="220"/>
      <c r="O67" s="220"/>
      <c r="P67" s="220"/>
      <c r="Q67" s="220"/>
      <c r="R67" s="220"/>
      <c r="S67" s="220"/>
      <c r="T67" s="220"/>
      <c r="U67" s="195">
        <v>0</v>
      </c>
      <c r="V67" s="218"/>
      <c r="W67" s="218"/>
      <c r="X67" s="218"/>
      <c r="Y67" s="218"/>
      <c r="Z67" s="198">
        <v>74436</v>
      </c>
      <c r="AA67" s="195">
        <v>0</v>
      </c>
      <c r="AB67" s="218"/>
      <c r="AC67" s="195">
        <v>29020</v>
      </c>
      <c r="AD67" s="222">
        <v>103456</v>
      </c>
    </row>
    <row r="68" spans="2:30" ht="18.75" customHeight="1" thickBot="1" x14ac:dyDescent="0.35">
      <c r="B68" s="177">
        <v>8</v>
      </c>
      <c r="C68" s="182" t="s">
        <v>223</v>
      </c>
      <c r="D68" s="218"/>
      <c r="E68" s="195">
        <v>0</v>
      </c>
      <c r="F68" s="220"/>
      <c r="G68" s="220"/>
      <c r="H68" s="220"/>
      <c r="I68" s="220"/>
      <c r="J68" s="220"/>
      <c r="K68" s="220"/>
      <c r="L68" s="220"/>
      <c r="M68" s="220"/>
      <c r="N68" s="220"/>
      <c r="O68" s="220"/>
      <c r="P68" s="220"/>
      <c r="Q68" s="198">
        <v>2081173</v>
      </c>
      <c r="R68" s="220"/>
      <c r="S68" s="220"/>
      <c r="T68" s="220"/>
      <c r="U68" s="198">
        <v>1795</v>
      </c>
      <c r="V68" s="218"/>
      <c r="W68" s="218"/>
      <c r="X68" s="218"/>
      <c r="Y68" s="218"/>
      <c r="Z68" s="218"/>
      <c r="AA68" s="218"/>
      <c r="AB68" s="218"/>
      <c r="AC68" s="195">
        <v>0</v>
      </c>
      <c r="AD68" s="222">
        <v>2082968</v>
      </c>
    </row>
    <row r="69" spans="2:30" ht="18.75" customHeight="1" thickBot="1" x14ac:dyDescent="0.35">
      <c r="B69" s="177">
        <v>9</v>
      </c>
      <c r="C69" s="182" t="s">
        <v>224</v>
      </c>
      <c r="D69" s="194">
        <v>0</v>
      </c>
      <c r="E69" s="195">
        <v>0</v>
      </c>
      <c r="F69" s="195">
        <v>1245433</v>
      </c>
      <c r="G69" s="195">
        <v>1719837</v>
      </c>
      <c r="H69" s="195">
        <v>3536167</v>
      </c>
      <c r="I69" s="195">
        <v>9381340</v>
      </c>
      <c r="J69" s="195">
        <v>3219</v>
      </c>
      <c r="K69" s="195">
        <v>740875</v>
      </c>
      <c r="L69" s="195">
        <v>2743569</v>
      </c>
      <c r="M69" s="195">
        <v>0</v>
      </c>
      <c r="N69" s="195">
        <v>22092</v>
      </c>
      <c r="O69" s="195">
        <v>0</v>
      </c>
      <c r="P69" s="195">
        <v>1566239</v>
      </c>
      <c r="Q69" s="195">
        <v>0</v>
      </c>
      <c r="R69" s="195">
        <v>0</v>
      </c>
      <c r="S69" s="195">
        <v>6408</v>
      </c>
      <c r="T69" s="195">
        <v>2503339</v>
      </c>
      <c r="U69" s="195">
        <v>1496750</v>
      </c>
      <c r="V69" s="195">
        <v>0</v>
      </c>
      <c r="W69" s="195">
        <v>155957</v>
      </c>
      <c r="X69" s="195">
        <v>0</v>
      </c>
      <c r="Y69" s="195">
        <v>555926</v>
      </c>
      <c r="Z69" s="195">
        <v>0</v>
      </c>
      <c r="AA69" s="195">
        <v>0</v>
      </c>
      <c r="AB69" s="218"/>
      <c r="AC69" s="198">
        <v>293874</v>
      </c>
      <c r="AD69" s="222">
        <v>25971025</v>
      </c>
    </row>
    <row r="70" spans="2:30" ht="18.75" customHeight="1" thickBot="1" x14ac:dyDescent="0.35">
      <c r="B70" s="177"/>
      <c r="C70" s="183" t="s">
        <v>263</v>
      </c>
      <c r="D70" s="218"/>
      <c r="E70" s="218"/>
      <c r="F70" s="195">
        <v>1245433</v>
      </c>
      <c r="G70" s="195">
        <v>1719837</v>
      </c>
      <c r="H70" s="195">
        <v>3374583</v>
      </c>
      <c r="I70" s="195">
        <v>9108792</v>
      </c>
      <c r="J70" s="195">
        <v>3219</v>
      </c>
      <c r="K70" s="220"/>
      <c r="L70" s="195">
        <v>29</v>
      </c>
      <c r="M70" s="220"/>
      <c r="N70" s="220"/>
      <c r="O70" s="195">
        <v>0</v>
      </c>
      <c r="P70" s="195">
        <v>0</v>
      </c>
      <c r="Q70" s="195">
        <v>0</v>
      </c>
      <c r="R70" s="220"/>
      <c r="S70" s="195">
        <v>0</v>
      </c>
      <c r="T70" s="220"/>
      <c r="U70" s="195">
        <v>0</v>
      </c>
      <c r="V70" s="220"/>
      <c r="W70" s="220"/>
      <c r="X70" s="218"/>
      <c r="Y70" s="195">
        <v>0</v>
      </c>
      <c r="Z70" s="218"/>
      <c r="AA70" s="218"/>
      <c r="AB70" s="218"/>
      <c r="AC70" s="198">
        <v>290040</v>
      </c>
      <c r="AD70" s="222">
        <v>15741933</v>
      </c>
    </row>
    <row r="71" spans="2:30" ht="18.75" customHeight="1" thickBot="1" x14ac:dyDescent="0.35">
      <c r="B71" s="177"/>
      <c r="C71" s="183" t="s">
        <v>264</v>
      </c>
      <c r="D71" s="218"/>
      <c r="E71" s="218"/>
      <c r="F71" s="218"/>
      <c r="G71" s="218"/>
      <c r="H71" s="195">
        <v>161584</v>
      </c>
      <c r="I71" s="195">
        <v>272548</v>
      </c>
      <c r="J71" s="218"/>
      <c r="K71" s="195">
        <v>740875</v>
      </c>
      <c r="L71" s="195">
        <v>2743540</v>
      </c>
      <c r="M71" s="220"/>
      <c r="N71" s="195">
        <v>846</v>
      </c>
      <c r="O71" s="218"/>
      <c r="P71" s="218"/>
      <c r="Q71" s="195">
        <v>0</v>
      </c>
      <c r="R71" s="218"/>
      <c r="S71" s="218"/>
      <c r="T71" s="218"/>
      <c r="U71" s="218"/>
      <c r="V71" s="195">
        <v>0</v>
      </c>
      <c r="W71" s="218"/>
      <c r="X71" s="218"/>
      <c r="Y71" s="195">
        <v>0</v>
      </c>
      <c r="Z71" s="218"/>
      <c r="AA71" s="218"/>
      <c r="AB71" s="218"/>
      <c r="AC71" s="198">
        <v>3834</v>
      </c>
      <c r="AD71" s="222">
        <v>3923227</v>
      </c>
    </row>
    <row r="72" spans="2:30" ht="18.75" customHeight="1" thickBot="1" x14ac:dyDescent="0.35">
      <c r="B72" s="177"/>
      <c r="C72" s="183" t="s">
        <v>265</v>
      </c>
      <c r="D72" s="218"/>
      <c r="E72" s="218"/>
      <c r="F72" s="218"/>
      <c r="G72" s="218"/>
      <c r="H72" s="198">
        <v>0</v>
      </c>
      <c r="I72" s="198">
        <v>0</v>
      </c>
      <c r="J72" s="218"/>
      <c r="K72" s="198">
        <v>0</v>
      </c>
      <c r="L72" s="218"/>
      <c r="M72" s="198">
        <v>0</v>
      </c>
      <c r="N72" s="198">
        <v>0</v>
      </c>
      <c r="O72" s="218"/>
      <c r="P72" s="218"/>
      <c r="Q72" s="198">
        <v>0</v>
      </c>
      <c r="R72" s="218"/>
      <c r="S72" s="218"/>
      <c r="T72" s="218"/>
      <c r="U72" s="218"/>
      <c r="V72" s="195">
        <v>0</v>
      </c>
      <c r="W72" s="218"/>
      <c r="X72" s="218"/>
      <c r="Y72" s="195">
        <v>0</v>
      </c>
      <c r="Z72" s="218"/>
      <c r="AA72" s="218"/>
      <c r="AB72" s="218"/>
      <c r="AC72" s="198">
        <v>0</v>
      </c>
      <c r="AD72" s="219">
        <v>0</v>
      </c>
    </row>
    <row r="73" spans="2:30" ht="18.75" customHeight="1" thickBot="1" x14ac:dyDescent="0.35">
      <c r="B73" s="177"/>
      <c r="C73" s="183" t="s">
        <v>266</v>
      </c>
      <c r="D73" s="218"/>
      <c r="E73" s="218"/>
      <c r="F73" s="195">
        <v>0</v>
      </c>
      <c r="G73" s="218"/>
      <c r="H73" s="195">
        <v>0</v>
      </c>
      <c r="I73" s="218"/>
      <c r="J73" s="195">
        <v>0</v>
      </c>
      <c r="K73" s="218"/>
      <c r="L73" s="195">
        <v>0</v>
      </c>
      <c r="M73" s="195">
        <v>0</v>
      </c>
      <c r="N73" s="195">
        <v>21246</v>
      </c>
      <c r="O73" s="195">
        <v>0</v>
      </c>
      <c r="P73" s="218"/>
      <c r="Q73" s="195">
        <v>0</v>
      </c>
      <c r="R73" s="218"/>
      <c r="S73" s="195">
        <v>6408</v>
      </c>
      <c r="T73" s="218"/>
      <c r="U73" s="195">
        <v>31460</v>
      </c>
      <c r="V73" s="218"/>
      <c r="W73" s="218"/>
      <c r="X73" s="218"/>
      <c r="Y73" s="195">
        <v>0</v>
      </c>
      <c r="Z73" s="218"/>
      <c r="AA73" s="218"/>
      <c r="AB73" s="218"/>
      <c r="AC73" s="195">
        <v>0</v>
      </c>
      <c r="AD73" s="222">
        <v>59114</v>
      </c>
    </row>
    <row r="74" spans="2:30" ht="18.75" customHeight="1" thickBot="1" x14ac:dyDescent="0.35">
      <c r="B74" s="177"/>
      <c r="C74" s="183" t="s">
        <v>267</v>
      </c>
      <c r="D74" s="218"/>
      <c r="E74" s="218"/>
      <c r="F74" s="218"/>
      <c r="G74" s="218"/>
      <c r="H74" s="218"/>
      <c r="I74" s="218"/>
      <c r="J74" s="218"/>
      <c r="K74" s="218"/>
      <c r="L74" s="218"/>
      <c r="M74" s="218"/>
      <c r="N74" s="218"/>
      <c r="O74" s="218"/>
      <c r="P74" s="195">
        <v>1566239</v>
      </c>
      <c r="Q74" s="218"/>
      <c r="R74" s="218"/>
      <c r="S74" s="218"/>
      <c r="T74" s="195">
        <v>2503339</v>
      </c>
      <c r="U74" s="218"/>
      <c r="V74" s="218"/>
      <c r="W74" s="195">
        <v>155957</v>
      </c>
      <c r="X74" s="218"/>
      <c r="Y74" s="195">
        <v>0</v>
      </c>
      <c r="Z74" s="218"/>
      <c r="AA74" s="218"/>
      <c r="AB74" s="218"/>
      <c r="AC74" s="195">
        <v>0</v>
      </c>
      <c r="AD74" s="222">
        <v>4225535</v>
      </c>
    </row>
    <row r="75" spans="2:30" ht="18.75" customHeight="1" thickBot="1" x14ac:dyDescent="0.35">
      <c r="B75" s="177"/>
      <c r="C75" s="184" t="s">
        <v>268</v>
      </c>
      <c r="D75" s="218"/>
      <c r="E75" s="218"/>
      <c r="F75" s="218"/>
      <c r="G75" s="218"/>
      <c r="H75" s="218"/>
      <c r="I75" s="218"/>
      <c r="J75" s="218"/>
      <c r="K75" s="218"/>
      <c r="L75" s="218"/>
      <c r="M75" s="218"/>
      <c r="N75" s="218"/>
      <c r="O75" s="218"/>
      <c r="P75" s="218"/>
      <c r="Q75" s="218"/>
      <c r="R75" s="218"/>
      <c r="S75" s="218"/>
      <c r="T75" s="218"/>
      <c r="U75" s="198">
        <v>1465290</v>
      </c>
      <c r="V75" s="218"/>
      <c r="W75" s="218"/>
      <c r="X75" s="218"/>
      <c r="Y75" s="195">
        <v>555926</v>
      </c>
      <c r="Z75" s="218"/>
      <c r="AA75" s="218"/>
      <c r="AB75" s="218"/>
      <c r="AC75" s="195">
        <v>0</v>
      </c>
      <c r="AD75" s="222">
        <v>2021216</v>
      </c>
    </row>
    <row r="76" spans="2:30" ht="18.75" customHeight="1" thickBot="1" x14ac:dyDescent="0.35">
      <c r="B76" s="177">
        <v>10</v>
      </c>
      <c r="C76" s="253" t="s">
        <v>231</v>
      </c>
      <c r="D76" s="218"/>
      <c r="E76" s="218"/>
      <c r="F76" s="218"/>
      <c r="G76" s="218"/>
      <c r="H76" s="195">
        <v>412650</v>
      </c>
      <c r="I76" s="195">
        <v>646589</v>
      </c>
      <c r="J76" s="218"/>
      <c r="K76" s="195">
        <v>130551</v>
      </c>
      <c r="L76" s="218"/>
      <c r="M76" s="218"/>
      <c r="N76" s="195">
        <v>4624</v>
      </c>
      <c r="O76" s="218"/>
      <c r="P76" s="218"/>
      <c r="Q76" s="218"/>
      <c r="R76" s="218"/>
      <c r="S76" s="218"/>
      <c r="T76" s="218"/>
      <c r="U76" s="195">
        <v>0</v>
      </c>
      <c r="V76" s="218"/>
      <c r="W76" s="218"/>
      <c r="X76" s="218"/>
      <c r="Y76" s="195">
        <v>0</v>
      </c>
      <c r="Z76" s="218"/>
      <c r="AA76" s="218"/>
      <c r="AB76" s="218"/>
      <c r="AC76" s="195">
        <v>0</v>
      </c>
      <c r="AD76" s="222">
        <v>1194414</v>
      </c>
    </row>
    <row r="77" spans="2:30" ht="15" thickBot="1" x14ac:dyDescent="0.35">
      <c r="B77" s="177">
        <v>11</v>
      </c>
      <c r="C77" s="253" t="s">
        <v>232</v>
      </c>
      <c r="D77" s="218"/>
      <c r="E77" s="218"/>
      <c r="F77" s="195">
        <v>0</v>
      </c>
      <c r="G77" s="195">
        <v>0</v>
      </c>
      <c r="H77" s="195">
        <v>0</v>
      </c>
      <c r="I77" s="195">
        <v>0</v>
      </c>
      <c r="J77" s="195">
        <v>0</v>
      </c>
      <c r="K77" s="195">
        <v>0</v>
      </c>
      <c r="L77" s="195">
        <v>0</v>
      </c>
      <c r="M77" s="195">
        <v>0</v>
      </c>
      <c r="N77" s="195">
        <v>0</v>
      </c>
      <c r="O77" s="195">
        <v>0</v>
      </c>
      <c r="P77" s="195">
        <v>0</v>
      </c>
      <c r="Q77" s="195">
        <v>0</v>
      </c>
      <c r="R77" s="218"/>
      <c r="S77" s="195">
        <v>0</v>
      </c>
      <c r="T77" s="195">
        <v>0</v>
      </c>
      <c r="U77" s="195">
        <v>0</v>
      </c>
      <c r="V77" s="195">
        <v>0</v>
      </c>
      <c r="W77" s="195">
        <v>0</v>
      </c>
      <c r="X77" s="218"/>
      <c r="Y77" s="195">
        <v>0</v>
      </c>
      <c r="Z77" s="218"/>
      <c r="AA77" s="218"/>
      <c r="AB77" s="218"/>
      <c r="AC77" s="195">
        <v>0</v>
      </c>
      <c r="AD77" s="222">
        <v>0</v>
      </c>
    </row>
    <row r="78" spans="2:30" ht="15" thickBot="1" x14ac:dyDescent="0.35">
      <c r="B78" s="177">
        <v>12</v>
      </c>
      <c r="C78" s="182" t="s">
        <v>233</v>
      </c>
      <c r="D78" s="218"/>
      <c r="E78" s="218"/>
      <c r="F78" s="218"/>
      <c r="G78" s="218"/>
      <c r="H78" s="218"/>
      <c r="I78" s="218"/>
      <c r="J78" s="218"/>
      <c r="K78" s="218"/>
      <c r="L78" s="195">
        <v>0</v>
      </c>
      <c r="M78" s="218"/>
      <c r="N78" s="218"/>
      <c r="O78" s="218"/>
      <c r="P78" s="218"/>
      <c r="Q78" s="218"/>
      <c r="R78" s="218"/>
      <c r="S78" s="218"/>
      <c r="T78" s="218"/>
      <c r="U78" s="195">
        <v>79141</v>
      </c>
      <c r="V78" s="218"/>
      <c r="W78" s="218"/>
      <c r="X78" s="218"/>
      <c r="Y78" s="198">
        <v>135382</v>
      </c>
      <c r="Z78" s="218"/>
      <c r="AA78" s="218"/>
      <c r="AB78" s="218"/>
      <c r="AC78" s="195">
        <v>0</v>
      </c>
      <c r="AD78" s="222">
        <v>214523</v>
      </c>
    </row>
    <row r="79" spans="2:30" ht="15" thickBot="1" x14ac:dyDescent="0.35">
      <c r="B79" s="177">
        <v>13</v>
      </c>
      <c r="C79" s="182" t="s">
        <v>242</v>
      </c>
      <c r="D79" s="194">
        <v>493488</v>
      </c>
      <c r="E79" s="218"/>
      <c r="F79" s="195">
        <v>340</v>
      </c>
      <c r="G79" s="218"/>
      <c r="H79" s="218"/>
      <c r="I79" s="218"/>
      <c r="J79" s="218"/>
      <c r="K79" s="218"/>
      <c r="L79" s="218"/>
      <c r="M79" s="218"/>
      <c r="N79" s="218"/>
      <c r="O79" s="218"/>
      <c r="P79" s="218"/>
      <c r="Q79" s="218"/>
      <c r="R79" s="218"/>
      <c r="S79" s="218"/>
      <c r="T79" s="218"/>
      <c r="U79" s="195">
        <v>686608</v>
      </c>
      <c r="V79" s="218"/>
      <c r="W79" s="218"/>
      <c r="X79" s="218"/>
      <c r="Y79" s="218"/>
      <c r="Z79" s="218"/>
      <c r="AA79" s="218"/>
      <c r="AB79" s="195">
        <v>0</v>
      </c>
      <c r="AC79" s="195">
        <v>11361</v>
      </c>
      <c r="AD79" s="222">
        <v>1191797</v>
      </c>
    </row>
    <row r="80" spans="2:30" ht="15" thickBot="1" x14ac:dyDescent="0.35">
      <c r="B80" s="202">
        <v>14</v>
      </c>
      <c r="C80" s="185" t="s">
        <v>181</v>
      </c>
      <c r="D80" s="200">
        <v>20566713</v>
      </c>
      <c r="E80" s="200">
        <v>0</v>
      </c>
      <c r="F80" s="200">
        <v>2583105</v>
      </c>
      <c r="G80" s="200">
        <v>1719837</v>
      </c>
      <c r="H80" s="200">
        <v>3977941</v>
      </c>
      <c r="I80" s="200">
        <v>10027929</v>
      </c>
      <c r="J80" s="200">
        <v>26431</v>
      </c>
      <c r="K80" s="200">
        <v>871426</v>
      </c>
      <c r="L80" s="200">
        <v>2748660</v>
      </c>
      <c r="M80" s="200">
        <v>0</v>
      </c>
      <c r="N80" s="200">
        <v>26716</v>
      </c>
      <c r="O80" s="200">
        <v>0</v>
      </c>
      <c r="P80" s="200">
        <v>1566239</v>
      </c>
      <c r="Q80" s="200">
        <v>2085373</v>
      </c>
      <c r="R80" s="200">
        <v>0</v>
      </c>
      <c r="S80" s="200">
        <v>359857</v>
      </c>
      <c r="T80" s="200">
        <v>2503339</v>
      </c>
      <c r="U80" s="200">
        <v>2578215</v>
      </c>
      <c r="V80" s="200">
        <v>0</v>
      </c>
      <c r="W80" s="200">
        <v>155957</v>
      </c>
      <c r="X80" s="200">
        <v>0</v>
      </c>
      <c r="Y80" s="200">
        <v>691308</v>
      </c>
      <c r="Z80" s="200">
        <v>74436</v>
      </c>
      <c r="AA80" s="200">
        <v>0</v>
      </c>
      <c r="AB80" s="200">
        <v>0</v>
      </c>
      <c r="AC80" s="200">
        <v>793462</v>
      </c>
      <c r="AD80" s="199">
        <v>53356944</v>
      </c>
    </row>
    <row r="81" spans="2:30" x14ac:dyDescent="0.3">
      <c r="B81" s="175"/>
      <c r="C81" s="81"/>
      <c r="D81" s="178"/>
      <c r="E81" s="192"/>
      <c r="F81" s="188"/>
      <c r="G81" s="178"/>
      <c r="H81" s="188"/>
      <c r="I81" s="178"/>
      <c r="J81" s="188"/>
      <c r="K81" s="178"/>
      <c r="L81" s="188"/>
      <c r="M81" s="188"/>
      <c r="N81" s="188"/>
      <c r="O81" s="188"/>
      <c r="P81" s="188"/>
      <c r="Q81" s="188"/>
      <c r="R81" s="188"/>
      <c r="S81" s="188"/>
      <c r="T81" s="188"/>
      <c r="U81" s="188"/>
      <c r="V81" s="188"/>
      <c r="W81" s="188"/>
      <c r="X81" s="188"/>
      <c r="Y81" s="188"/>
      <c r="Z81" s="188"/>
      <c r="AA81" s="188"/>
      <c r="AB81" s="188"/>
      <c r="AC81" s="188"/>
      <c r="AD81" s="178"/>
    </row>
    <row r="82" spans="2:30" x14ac:dyDescent="0.3">
      <c r="B82" s="175"/>
      <c r="C82" s="81" t="s">
        <v>184</v>
      </c>
      <c r="D82" s="178"/>
      <c r="E82" s="192"/>
      <c r="F82" s="188"/>
      <c r="G82" s="178"/>
      <c r="H82" s="188"/>
      <c r="I82" s="178"/>
      <c r="J82" s="188"/>
      <c r="K82" s="178"/>
      <c r="L82" s="188"/>
      <c r="M82" s="188"/>
      <c r="N82" s="188"/>
      <c r="O82" s="188"/>
      <c r="P82" s="188"/>
      <c r="Q82" s="188"/>
      <c r="R82" s="188"/>
      <c r="S82" s="188"/>
      <c r="T82" s="188"/>
      <c r="U82" s="188"/>
      <c r="V82" s="188"/>
      <c r="W82" s="188"/>
      <c r="X82" s="188"/>
      <c r="Y82" s="188"/>
      <c r="Z82" s="188"/>
      <c r="AA82" s="188"/>
      <c r="AB82" s="188"/>
      <c r="AC82" s="188"/>
      <c r="AD82" s="178"/>
    </row>
    <row r="83" spans="2:30" ht="15" thickBot="1" x14ac:dyDescent="0.35">
      <c r="B83" s="177">
        <v>1</v>
      </c>
      <c r="C83" s="182" t="s">
        <v>236</v>
      </c>
      <c r="D83" s="194">
        <v>288748</v>
      </c>
      <c r="E83" s="227"/>
      <c r="F83" s="195">
        <v>6375</v>
      </c>
      <c r="G83" s="221"/>
      <c r="H83" s="218"/>
      <c r="I83" s="194">
        <v>4550</v>
      </c>
      <c r="J83" s="218"/>
      <c r="K83" s="221"/>
      <c r="L83" s="195">
        <v>43104</v>
      </c>
      <c r="M83" s="218"/>
      <c r="N83" s="218"/>
      <c r="O83" s="218"/>
      <c r="P83" s="218"/>
      <c r="Q83" s="218"/>
      <c r="R83" s="218"/>
      <c r="S83" s="218"/>
      <c r="T83" s="218"/>
      <c r="U83" s="195">
        <v>1005233</v>
      </c>
      <c r="V83" s="218"/>
      <c r="W83" s="218"/>
      <c r="X83" s="218"/>
      <c r="Y83" s="198">
        <v>25</v>
      </c>
      <c r="Z83" s="218"/>
      <c r="AA83" s="218"/>
      <c r="AB83" s="218"/>
      <c r="AC83" s="218"/>
      <c r="AD83" s="222">
        <v>1348035</v>
      </c>
    </row>
    <row r="84" spans="2:30" ht="15" thickBot="1" x14ac:dyDescent="0.35">
      <c r="B84" s="177">
        <v>2</v>
      </c>
      <c r="C84" s="182" t="s">
        <v>237</v>
      </c>
      <c r="D84" s="194">
        <v>1223511</v>
      </c>
      <c r="E84" s="227"/>
      <c r="F84" s="195">
        <v>0</v>
      </c>
      <c r="G84" s="221"/>
      <c r="H84" s="218"/>
      <c r="I84" s="218"/>
      <c r="J84" s="218"/>
      <c r="K84" s="221"/>
      <c r="L84" s="195">
        <v>0</v>
      </c>
      <c r="M84" s="218"/>
      <c r="N84" s="218"/>
      <c r="O84" s="218"/>
      <c r="P84" s="218"/>
      <c r="Q84" s="218"/>
      <c r="R84" s="218"/>
      <c r="S84" s="218"/>
      <c r="T84" s="218"/>
      <c r="U84" s="195">
        <v>0</v>
      </c>
      <c r="V84" s="218"/>
      <c r="W84" s="218"/>
      <c r="X84" s="218"/>
      <c r="Y84" s="195">
        <v>0</v>
      </c>
      <c r="Z84" s="218"/>
      <c r="AA84" s="218"/>
      <c r="AB84" s="218"/>
      <c r="AC84" s="218"/>
      <c r="AD84" s="222">
        <v>1223511</v>
      </c>
    </row>
    <row r="85" spans="2:30" ht="15" thickBot="1" x14ac:dyDescent="0.35">
      <c r="B85" s="177">
        <v>3</v>
      </c>
      <c r="C85" s="182" t="s">
        <v>238</v>
      </c>
      <c r="D85" s="194">
        <v>482320</v>
      </c>
      <c r="E85" s="227"/>
      <c r="F85" s="195">
        <v>988792</v>
      </c>
      <c r="G85" s="221"/>
      <c r="H85" s="218"/>
      <c r="I85" s="218"/>
      <c r="J85" s="218"/>
      <c r="K85" s="221"/>
      <c r="L85" s="195">
        <v>0</v>
      </c>
      <c r="M85" s="218"/>
      <c r="N85" s="218"/>
      <c r="O85" s="218"/>
      <c r="P85" s="218"/>
      <c r="Q85" s="218"/>
      <c r="R85" s="218"/>
      <c r="S85" s="218"/>
      <c r="T85" s="218"/>
      <c r="U85" s="195">
        <v>0</v>
      </c>
      <c r="V85" s="218"/>
      <c r="W85" s="218"/>
      <c r="X85" s="218"/>
      <c r="Y85" s="195">
        <v>0</v>
      </c>
      <c r="Z85" s="218"/>
      <c r="AA85" s="218"/>
      <c r="AB85" s="218"/>
      <c r="AC85" s="218"/>
      <c r="AD85" s="222">
        <v>1471112</v>
      </c>
    </row>
    <row r="86" spans="2:30" ht="15" thickBot="1" x14ac:dyDescent="0.35">
      <c r="B86" s="177">
        <v>4</v>
      </c>
      <c r="C86" s="182" t="s">
        <v>239</v>
      </c>
      <c r="D86" s="194">
        <v>17561556</v>
      </c>
      <c r="E86" s="227"/>
      <c r="F86" s="195">
        <v>532916</v>
      </c>
      <c r="G86" s="221"/>
      <c r="H86" s="218"/>
      <c r="I86" s="194">
        <v>19778821</v>
      </c>
      <c r="J86" s="218"/>
      <c r="K86" s="221"/>
      <c r="L86" s="195">
        <v>520841</v>
      </c>
      <c r="M86" s="218"/>
      <c r="N86" s="218"/>
      <c r="O86" s="218"/>
      <c r="P86" s="218"/>
      <c r="Q86" s="195">
        <v>37955</v>
      </c>
      <c r="R86" s="218"/>
      <c r="S86" s="218"/>
      <c r="T86" s="218"/>
      <c r="U86" s="195">
        <v>908093</v>
      </c>
      <c r="V86" s="218"/>
      <c r="W86" s="218"/>
      <c r="X86" s="218"/>
      <c r="Y86" s="195">
        <v>0</v>
      </c>
      <c r="Z86" s="218"/>
      <c r="AA86" s="218"/>
      <c r="AB86" s="218"/>
      <c r="AC86" s="218"/>
      <c r="AD86" s="222">
        <v>39340182</v>
      </c>
    </row>
    <row r="87" spans="2:30" ht="15" thickBot="1" x14ac:dyDescent="0.35">
      <c r="B87" s="177">
        <v>5</v>
      </c>
      <c r="C87" s="182" t="s">
        <v>240</v>
      </c>
      <c r="D87" s="194">
        <v>0</v>
      </c>
      <c r="E87" s="227"/>
      <c r="F87" s="195">
        <v>86541</v>
      </c>
      <c r="G87" s="221"/>
      <c r="H87" s="218"/>
      <c r="I87" s="218"/>
      <c r="J87" s="218"/>
      <c r="K87" s="221"/>
      <c r="L87" s="195">
        <v>3681</v>
      </c>
      <c r="M87" s="218"/>
      <c r="N87" s="218"/>
      <c r="O87" s="218"/>
      <c r="P87" s="218"/>
      <c r="Q87" s="195">
        <v>2255983</v>
      </c>
      <c r="R87" s="218"/>
      <c r="S87" s="218"/>
      <c r="T87" s="218"/>
      <c r="U87" s="195">
        <v>5280288</v>
      </c>
      <c r="V87" s="218"/>
      <c r="W87" s="218"/>
      <c r="X87" s="218"/>
      <c r="Y87" s="195">
        <v>73248</v>
      </c>
      <c r="Z87" s="218"/>
      <c r="AA87" s="218"/>
      <c r="AB87" s="218"/>
      <c r="AC87" s="218"/>
      <c r="AD87" s="222">
        <v>7699741</v>
      </c>
    </row>
    <row r="88" spans="2:30" ht="15" thickBot="1" x14ac:dyDescent="0.35">
      <c r="B88" s="177">
        <v>6</v>
      </c>
      <c r="C88" s="182" t="s">
        <v>269</v>
      </c>
      <c r="D88" s="194">
        <v>0</v>
      </c>
      <c r="E88" s="227"/>
      <c r="F88" s="195">
        <v>0</v>
      </c>
      <c r="G88" s="221"/>
      <c r="H88" s="218"/>
      <c r="I88" s="218"/>
      <c r="J88" s="218"/>
      <c r="K88" s="221"/>
      <c r="L88" s="218"/>
      <c r="M88" s="218"/>
      <c r="N88" s="218"/>
      <c r="O88" s="218"/>
      <c r="P88" s="218"/>
      <c r="Q88" s="218"/>
      <c r="R88" s="218"/>
      <c r="S88" s="218"/>
      <c r="T88" s="218"/>
      <c r="U88" s="195">
        <v>125849</v>
      </c>
      <c r="V88" s="218"/>
      <c r="W88" s="218"/>
      <c r="X88" s="218"/>
      <c r="Y88" s="218"/>
      <c r="Z88" s="218"/>
      <c r="AA88" s="218"/>
      <c r="AB88" s="218"/>
      <c r="AC88" s="218"/>
      <c r="AD88" s="222">
        <v>125849</v>
      </c>
    </row>
    <row r="89" spans="2:30" ht="15" thickBot="1" x14ac:dyDescent="0.35">
      <c r="B89" s="177">
        <v>7</v>
      </c>
      <c r="C89" s="204" t="s">
        <v>242</v>
      </c>
      <c r="D89" s="205">
        <v>384211</v>
      </c>
      <c r="E89" s="228"/>
      <c r="F89" s="207">
        <v>483</v>
      </c>
      <c r="G89" s="229"/>
      <c r="H89" s="220"/>
      <c r="I89" s="218"/>
      <c r="J89" s="220"/>
      <c r="K89" s="229"/>
      <c r="L89" s="218"/>
      <c r="M89" s="220"/>
      <c r="N89" s="220"/>
      <c r="O89" s="220"/>
      <c r="P89" s="220"/>
      <c r="Q89" s="220"/>
      <c r="R89" s="220"/>
      <c r="S89" s="220"/>
      <c r="T89" s="220"/>
      <c r="U89" s="207">
        <v>363234</v>
      </c>
      <c r="V89" s="220"/>
      <c r="W89" s="220"/>
      <c r="X89" s="220"/>
      <c r="Y89" s="218"/>
      <c r="Z89" s="195">
        <v>11822</v>
      </c>
      <c r="AA89" s="220"/>
      <c r="AB89" s="220"/>
      <c r="AC89" s="220"/>
      <c r="AD89" s="222">
        <v>759750</v>
      </c>
    </row>
    <row r="90" spans="2:30" ht="15" thickBot="1" x14ac:dyDescent="0.35">
      <c r="B90" s="203">
        <v>8</v>
      </c>
      <c r="C90" s="185" t="s">
        <v>181</v>
      </c>
      <c r="D90" s="200">
        <v>19940346</v>
      </c>
      <c r="E90" s="206">
        <v>0</v>
      </c>
      <c r="F90" s="191">
        <v>1615107</v>
      </c>
      <c r="G90" s="206">
        <v>0</v>
      </c>
      <c r="H90" s="191">
        <v>0</v>
      </c>
      <c r="I90" s="206">
        <v>19783371</v>
      </c>
      <c r="J90" s="191">
        <v>0</v>
      </c>
      <c r="K90" s="206">
        <v>0</v>
      </c>
      <c r="L90" s="191">
        <v>567626</v>
      </c>
      <c r="M90" s="191">
        <v>0</v>
      </c>
      <c r="N90" s="191">
        <v>0</v>
      </c>
      <c r="O90" s="191">
        <v>0</v>
      </c>
      <c r="P90" s="191">
        <v>0</v>
      </c>
      <c r="Q90" s="191">
        <v>2293938</v>
      </c>
      <c r="R90" s="191">
        <v>0</v>
      </c>
      <c r="S90" s="191">
        <v>0</v>
      </c>
      <c r="T90" s="191">
        <v>0</v>
      </c>
      <c r="U90" s="191">
        <v>7682697</v>
      </c>
      <c r="V90" s="191">
        <v>0</v>
      </c>
      <c r="W90" s="191">
        <v>0</v>
      </c>
      <c r="X90" s="191">
        <v>0</v>
      </c>
      <c r="Y90" s="191">
        <v>73273</v>
      </c>
      <c r="Z90" s="191">
        <v>11822</v>
      </c>
      <c r="AA90" s="191">
        <v>0</v>
      </c>
      <c r="AB90" s="191">
        <v>0</v>
      </c>
      <c r="AC90" s="191">
        <v>0</v>
      </c>
      <c r="AD90" s="232">
        <v>51968180</v>
      </c>
    </row>
    <row r="91" spans="2:30" x14ac:dyDescent="0.3">
      <c r="B91" s="157"/>
      <c r="C91" s="175"/>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row>
    <row r="92" spans="2:30" x14ac:dyDescent="0.3">
      <c r="B92" s="324" t="s">
        <v>368</v>
      </c>
      <c r="C92" s="324"/>
      <c r="D92" s="324"/>
      <c r="E92" s="324"/>
      <c r="F92" s="324"/>
      <c r="G92" s="324"/>
      <c r="H92" s="324"/>
      <c r="I92" s="324"/>
      <c r="J92" s="324"/>
      <c r="K92" s="324"/>
      <c r="L92" s="324"/>
      <c r="M92" s="324"/>
      <c r="N92" s="324"/>
      <c r="O92" s="324"/>
      <c r="P92" s="324"/>
      <c r="Q92" s="324"/>
      <c r="R92" s="324"/>
      <c r="S92" s="324"/>
      <c r="T92" s="324"/>
      <c r="U92" s="324"/>
      <c r="V92" s="324"/>
      <c r="W92" s="324"/>
      <c r="X92" s="324"/>
      <c r="Y92" s="324"/>
      <c r="Z92" s="324"/>
      <c r="AA92" s="324"/>
      <c r="AB92" s="324"/>
      <c r="AC92" s="324"/>
      <c r="AD92" s="324"/>
    </row>
    <row r="93" spans="2:30" x14ac:dyDescent="0.3">
      <c r="B93" s="155" t="s">
        <v>367</v>
      </c>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row>
    <row r="94" spans="2:30" x14ac:dyDescent="0.3">
      <c r="B94" s="155" t="s">
        <v>254</v>
      </c>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row>
    <row r="95" spans="2:30" x14ac:dyDescent="0.3">
      <c r="B95" s="156" t="s">
        <v>255</v>
      </c>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row>
    <row r="96" spans="2:30" x14ac:dyDescent="0.3">
      <c r="B96" s="155" t="s">
        <v>270</v>
      </c>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row>
    <row r="97" spans="2:30" x14ac:dyDescent="0.3">
      <c r="B97" s="155" t="s">
        <v>257</v>
      </c>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row>
    <row r="98" spans="2:30" x14ac:dyDescent="0.3">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row>
  </sheetData>
  <mergeCells count="1">
    <mergeCell ref="B92:AD92"/>
  </mergeCells>
  <pageMargins left="0.51181102362204722" right="0.51181102362204722" top="1.2598425196850394" bottom="0.31496062992125984" header="0.23622047244094491" footer="3.937007874015748E-2"/>
  <pageSetup scale="45" fitToHeight="0" orientation="landscape" r:id="rId1"/>
  <headerFooter scaleWithDoc="0">
    <oddHeader>&amp;L&amp;G</oddHeader>
    <oddFooter>&amp;C&amp;"Open Sans,Regular"&amp;8&amp;P</oddFooter>
  </headerFooter>
  <rowBreaks count="1" manualBreakCount="1">
    <brk id="55" min="1" max="29" man="1"/>
  </rowBreaks>
  <colBreaks count="1" manualBreakCount="1">
    <brk id="11" max="95" man="1"/>
  </col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2D4BC6EF3CD94AB185DD4CC1B42590" ma:contentTypeVersion="13" ma:contentTypeDescription="Create a new document." ma:contentTypeScope="" ma:versionID="73a44dac37d5e2874a11bbfd78f48d74">
  <xsd:schema xmlns:xsd="http://www.w3.org/2001/XMLSchema" xmlns:xs="http://www.w3.org/2001/XMLSchema" xmlns:p="http://schemas.microsoft.com/office/2006/metadata/properties" xmlns:ns2="0cdc81aa-446f-4c20-a899-5129942fda6e" xmlns:ns3="16320b5a-198b-4e91-98b9-a7ea5f7214d9" targetNamespace="http://schemas.microsoft.com/office/2006/metadata/properties" ma:root="true" ma:fieldsID="544241cd666388cd20b1ef4b867b2ea8" ns2:_="" ns3:_="">
    <xsd:import namespace="0cdc81aa-446f-4c20-a899-5129942fda6e"/>
    <xsd:import namespace="16320b5a-198b-4e91-98b9-a7ea5f7214d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element ref="ns3:lcf76f155ced4ddcb4097134ff3c332f" minOccurs="0"/>
                <xsd:element ref="ns2:TaxCatchAll" minOccurs="0"/>
                <xsd:element ref="ns3:MediaServiceDateTake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dc81aa-446f-4c20-a899-5129942fda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5e93fbdd-25d2-4c20-882c-b1e99e2e06be}" ma:internalName="TaxCatchAll" ma:showField="CatchAllData" ma:web="0cdc81aa-446f-4c20-a899-5129942fda6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320b5a-198b-4e91-98b9-a7ea5f7214d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a86423e-5b7b-443c-a3f0-5d8414b2fb6c"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0cdc81aa-446f-4c20-a899-5129942fda6e">
      <UserInfo>
        <DisplayName/>
        <AccountId xsi:nil="true"/>
        <AccountType/>
      </UserInfo>
    </SharedWithUsers>
    <TaxCatchAll xmlns="0cdc81aa-446f-4c20-a899-5129942fda6e" xsi:nil="true"/>
    <lcf76f155ced4ddcb4097134ff3c332f xmlns="16320b5a-198b-4e91-98b9-a7ea5f7214d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1133E5-A07E-40F5-ACFC-9BCCDD52E4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dc81aa-446f-4c20-a899-5129942fda6e"/>
    <ds:schemaRef ds:uri="16320b5a-198b-4e91-98b9-a7ea5f7214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FF9D4B-423D-4BEE-9F42-9B7676E857DF}">
  <ds:schemaRefs>
    <ds:schemaRef ds:uri="http://schemas.microsoft.com/office/2006/documentManagement/types"/>
    <ds:schemaRef ds:uri="http://purl.org/dc/elements/1.1/"/>
    <ds:schemaRef ds:uri="http://schemas.microsoft.com/office/2006/metadata/properties"/>
    <ds:schemaRef ds:uri="0cdc81aa-446f-4c20-a899-5129942fda6e"/>
    <ds:schemaRef ds:uri="http://schemas.openxmlformats.org/package/2006/metadata/core-properties"/>
    <ds:schemaRef ds:uri="http://purl.org/dc/terms/"/>
    <ds:schemaRef ds:uri="http://schemas.microsoft.com/office/infopath/2007/PartnerControls"/>
    <ds:schemaRef ds:uri="http://purl.org/dc/dcmitype/"/>
    <ds:schemaRef ds:uri="16320b5a-198b-4e91-98b9-a7ea5f7214d9"/>
    <ds:schemaRef ds:uri="http://www.w3.org/XML/1998/namespace"/>
  </ds:schemaRefs>
</ds:datastoreItem>
</file>

<file path=customXml/itemProps3.xml><?xml version="1.0" encoding="utf-8"?>
<ds:datastoreItem xmlns:ds="http://schemas.openxmlformats.org/officeDocument/2006/customXml" ds:itemID="{4F236CC2-8E20-4F10-A0E9-004433BB30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Cover</vt:lpstr>
      <vt:lpstr>Notes to Readers</vt:lpstr>
      <vt:lpstr>ToC</vt:lpstr>
      <vt:lpstr>KM1</vt:lpstr>
      <vt:lpstr>Modified CC1</vt:lpstr>
      <vt:lpstr>CR1 </vt:lpstr>
      <vt:lpstr>CR3</vt:lpstr>
      <vt:lpstr>CR4</vt:lpstr>
      <vt:lpstr>CR5</vt:lpstr>
      <vt:lpstr>CR5-CCF</vt:lpstr>
      <vt:lpstr>CCR1</vt:lpstr>
      <vt:lpstr>CCR3</vt:lpstr>
      <vt:lpstr>CCR5</vt:lpstr>
      <vt:lpstr>LR2</vt:lpstr>
      <vt:lpstr>'CCR5'!_Toc404082831</vt:lpstr>
      <vt:lpstr>'CR4'!_Toc404082831</vt:lpstr>
      <vt:lpstr>'CR5'!_Toc404082831</vt:lpstr>
      <vt:lpstr>'CR5-CCF'!_Toc404082831</vt:lpstr>
      <vt:lpstr>'Modified CC1'!DPA_5477</vt:lpstr>
      <vt:lpstr>'CCR1'!Print_Area</vt:lpstr>
      <vt:lpstr>'CCR3'!Print_Area</vt:lpstr>
      <vt:lpstr>'CCR5'!Print_Area</vt:lpstr>
      <vt:lpstr>Cover!Print_Area</vt:lpstr>
      <vt:lpstr>'CR1 '!Print_Area</vt:lpstr>
      <vt:lpstr>'CR3'!Print_Area</vt:lpstr>
      <vt:lpstr>'CR4'!Print_Area</vt:lpstr>
      <vt:lpstr>'CR5'!Print_Area</vt:lpstr>
      <vt:lpstr>'CR5-CCF'!Print_Area</vt:lpstr>
      <vt:lpstr>'KM1'!Print_Area</vt:lpstr>
      <vt:lpstr>'LR2'!Print_Area</vt:lpstr>
      <vt:lpstr>'Modified CC1'!Print_Area</vt:lpstr>
      <vt:lpstr>'Notes to Readers'!Print_Area</vt:lpstr>
      <vt:lpstr>ToC!Print_Area</vt:lpstr>
      <vt:lpstr>'CCR3'!Print_Titles</vt:lpstr>
      <vt:lpstr>'CCR5'!Print_Titles</vt:lpstr>
      <vt:lpstr>'CR4'!Print_Titles</vt:lpstr>
      <vt:lpstr>'CR5'!Print_Titles</vt:lpstr>
      <vt:lpstr>'CR5-CCF'!Print_Titles</vt:lpstr>
      <vt:lpstr>'Modified CC1'!Print_Titles</vt:lpstr>
    </vt:vector>
  </TitlesOfParts>
  <Manager/>
  <Company>BIS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1 – Minimum Mandatory Disclosure Requirements for SMSBs</dc:title>
  <dc:subject/>
  <dc:creator>re-webmaster@osfi-bsif.gc.ca</dc:creator>
  <cp:keywords>bcbs consolidated framework; BCBS - Basel Committee on Banking Supervision</cp:keywords>
  <dc:description/>
  <cp:lastModifiedBy>Janney Tan</cp:lastModifiedBy>
  <cp:revision/>
  <cp:lastPrinted>2024-02-28T15:25:41Z</cp:lastPrinted>
  <dcterms:created xsi:type="dcterms:W3CDTF">2019-08-19T14:07:17Z</dcterms:created>
  <dcterms:modified xsi:type="dcterms:W3CDTF">2024-02-28T15:30:41Z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0x0101009E2D4BC6EF3CD94AB185DD4CC1B42590</vt:lpwstr>
  </property>
  <property fmtid="{D5CDD505-2E9C-101B-9397-08002B2CF9AE}" pid="3" name="BisBCBSPurpose">
    <vt:lpwstr/>
  </property>
  <property fmtid="{D5CDD505-2E9C-101B-9397-08002B2CF9AE}" pid="4" name="TaxKeyword">
    <vt:lpwstr>110;#bcbsconsolidatedframeword|5ad69de4-aa77-4436-a2e6-73975bd7da2b;#83;#BCBS - Basel Committee on Banking Supervision|e06df764-c245-47ae-9e2b-12c4a0477851</vt:lpwstr>
  </property>
  <property fmtid="{D5CDD505-2E9C-101B-9397-08002B2CF9AE}" pid="5" name="BisDocumentType">
    <vt:lpwstr/>
  </property>
  <property fmtid="{D5CDD505-2E9C-101B-9397-08002B2CF9AE}" pid="6" name="BisAuthors">
    <vt:lpwstr/>
  </property>
  <property fmtid="{D5CDD505-2E9C-101B-9397-08002B2CF9AE}" pid="7" name="BisInstitution">
    <vt:lpwstr/>
  </property>
  <property fmtid="{D5CDD505-2E9C-101B-9397-08002B2CF9AE}" pid="8" name="BisRecipients">
    <vt:lpwstr>6;#bcbs|a55ca13a-4bf8-4ec7-a61c-fcb252a22108</vt:lpwstr>
  </property>
  <property fmtid="{D5CDD505-2E9C-101B-9397-08002B2CF9AE}" pid="9" name="_dlc_DocIdItemGuid">
    <vt:lpwstr>1fe7a135-78ff-48bc-9ad5-d0d4e47899cb</vt:lpwstr>
  </property>
  <property fmtid="{D5CDD505-2E9C-101B-9397-08002B2CF9AE}" pid="10" name="OsfiBusinessProcess">
    <vt:lpwstr>137</vt:lpwstr>
  </property>
  <property fmtid="{D5CDD505-2E9C-101B-9397-08002B2CF9AE}" pid="11" name="OsfiFIName">
    <vt:lpwstr/>
  </property>
  <property fmtid="{D5CDD505-2E9C-101B-9397-08002B2CF9AE}" pid="12" name="OsfiSecondaryActsandSections">
    <vt:lpwstr/>
  </property>
  <property fmtid="{D5CDD505-2E9C-101B-9397-08002B2CF9AE}" pid="13" name="OsfiFIExternalOrganization">
    <vt:lpwstr/>
  </property>
  <property fmtid="{D5CDD505-2E9C-101B-9397-08002B2CF9AE}" pid="14" name="OsfiIndustryType">
    <vt:lpwstr/>
  </property>
  <property fmtid="{D5CDD505-2E9C-101B-9397-08002B2CF9AE}" pid="15" name="OsfiPrimaryActandSection">
    <vt:lpwstr/>
  </property>
  <property fmtid="{D5CDD505-2E9C-101B-9397-08002B2CF9AE}" pid="16" name="OsfiSecondaryRegulations">
    <vt:lpwstr/>
  </property>
  <property fmtid="{D5CDD505-2E9C-101B-9397-08002B2CF9AE}" pid="17" name="OsfiFITopics">
    <vt:lpwstr>269;#Basel III|0907e63a-cc53-493c-97f2-35aaad728509;#967;#Disclosures|63d87317-a5b0-40a8-904f-4f077fef34c9</vt:lpwstr>
  </property>
  <property fmtid="{D5CDD505-2E9C-101B-9397-08002B2CF9AE}" pid="18" name="OsfiPAA">
    <vt:lpwstr>2</vt:lpwstr>
  </property>
  <property fmtid="{D5CDD505-2E9C-101B-9397-08002B2CF9AE}" pid="19" name="OsfiSecondaryOSFIGuidance">
    <vt:lpwstr/>
  </property>
  <property fmtid="{D5CDD505-2E9C-101B-9397-08002B2CF9AE}" pid="20" name="OsfiFunction">
    <vt:lpwstr>3</vt:lpwstr>
  </property>
  <property fmtid="{D5CDD505-2E9C-101B-9397-08002B2CF9AE}" pid="21" name="OsfiSubFunction">
    <vt:lpwstr>24</vt:lpwstr>
  </property>
  <property fmtid="{D5CDD505-2E9C-101B-9397-08002B2CF9AE}" pid="22" name="OsfiFIStandards">
    <vt:lpwstr/>
  </property>
  <property fmtid="{D5CDD505-2E9C-101B-9397-08002B2CF9AE}" pid="23" name="OsfiRegulations">
    <vt:lpwstr/>
  </property>
  <property fmtid="{D5CDD505-2E9C-101B-9397-08002B2CF9AE}" pid="24" name="OsfiOSFIGuidance">
    <vt:lpwstr/>
  </property>
  <property fmtid="{D5CDD505-2E9C-101B-9397-08002B2CF9AE}" pid="25" name="b68f0f40a9244f46b7ca0f5019c2a784">
    <vt:lpwstr>1.1.2 Regulation and Guidance|8aba70de-c32e-44b3-b2d7-271b49c214a9</vt:lpwstr>
  </property>
  <property fmtid="{D5CDD505-2E9C-101B-9397-08002B2CF9AE}" pid="26" name="OsfiSubProgram">
    <vt:lpwstr>19</vt:lpwstr>
  </property>
  <property fmtid="{D5CDD505-2E9C-101B-9397-08002B2CF9AE}" pid="27" name="OsfiCostCentre">
    <vt:lpwstr>927</vt:lpwstr>
  </property>
  <property fmtid="{D5CDD505-2E9C-101B-9397-08002B2CF9AE}" pid="28" name="OsfiOSFIBusinessGroup">
    <vt:lpwstr/>
  </property>
  <property fmtid="{D5CDD505-2E9C-101B-9397-08002B2CF9AE}" pid="29" name="Order">
    <vt:r8>1942600</vt:r8>
  </property>
  <property fmtid="{D5CDD505-2E9C-101B-9397-08002B2CF9AE}" pid="30" name="xd_Signature">
    <vt:bool>false</vt:bool>
  </property>
  <property fmtid="{D5CDD505-2E9C-101B-9397-08002B2CF9AE}" pid="31" name="VariationsItemGroupID">
    <vt:lpwstr/>
  </property>
  <property fmtid="{D5CDD505-2E9C-101B-9397-08002B2CF9AE}" pid="32" name="xd_ProgID">
    <vt:lpwstr/>
  </property>
  <property fmtid="{D5CDD505-2E9C-101B-9397-08002B2CF9AE}" pid="33" name="TemplateUrl">
    <vt:lpwstr/>
  </property>
  <property fmtid="{D5CDD505-2E9C-101B-9397-08002B2CF9AE}" pid="34" name="MediaServiceImageTags">
    <vt:lpwstr/>
  </property>
  <property fmtid="{D5CDD505-2E9C-101B-9397-08002B2CF9AE}" pid="35" name="ComplianceAssetId">
    <vt:lpwstr/>
  </property>
  <property fmtid="{D5CDD505-2E9C-101B-9397-08002B2CF9AE}" pid="36" name="_ExtendedDescription">
    <vt:lpwstr/>
  </property>
  <property fmtid="{D5CDD505-2E9C-101B-9397-08002B2CF9AE}" pid="37" name="TriggerFlowInfo">
    <vt:lpwstr/>
  </property>
  <property fmtid="{D5CDD505-2E9C-101B-9397-08002B2CF9AE}" pid="38" name="type" linkTarget="Prop_type">
    <vt:lpwstr>#REF!</vt:lpwstr>
  </property>
</Properties>
</file>